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Структура  ГП" sheetId="1" r:id="rId1"/>
  </sheets>
  <definedNames>
    <definedName name="_xlnm._FilterDatabase" localSheetId="0" hidden="1">'Структура  ГП'!$A$8:$X$8</definedName>
    <definedName name="_xlnm.Print_Titles" localSheetId="0">'Структура  ГП'!$8:$8</definedName>
    <definedName name="_xlnm.Print_Area" localSheetId="0">'Структура  ГП'!$A$1:$X$546</definedName>
  </definedNames>
  <calcPr calcId="125725"/>
</workbook>
</file>

<file path=xl/calcChain.xml><?xml version="1.0" encoding="utf-8"?>
<calcChain xmlns="http://schemas.openxmlformats.org/spreadsheetml/2006/main">
  <c r="L13" i="1"/>
  <c r="L81"/>
  <c r="I17"/>
  <c r="J17"/>
  <c r="K17"/>
  <c r="L17"/>
  <c r="M17"/>
  <c r="N17"/>
  <c r="H280"/>
  <c r="I280"/>
  <c r="J280"/>
  <c r="K280"/>
  <c r="M280"/>
  <c r="N280"/>
  <c r="L280"/>
  <c r="I18"/>
  <c r="J18"/>
  <c r="H17" l="1"/>
  <c r="H18"/>
  <c r="N55"/>
  <c r="M55"/>
  <c r="L55"/>
  <c r="K55"/>
  <c r="J55"/>
  <c r="I55"/>
  <c r="H55"/>
  <c r="H52" s="1"/>
  <c r="N54"/>
  <c r="N52" s="1"/>
  <c r="M54"/>
  <c r="M52" s="1"/>
  <c r="L54"/>
  <c r="L52" s="1"/>
  <c r="K54"/>
  <c r="J54"/>
  <c r="J52" s="1"/>
  <c r="G53"/>
  <c r="K52"/>
  <c r="I52"/>
  <c r="G52" l="1"/>
  <c r="G54"/>
  <c r="G55"/>
  <c r="N59"/>
  <c r="M59"/>
  <c r="L59"/>
  <c r="K59"/>
  <c r="J59"/>
  <c r="I59"/>
  <c r="H59"/>
  <c r="G59" s="1"/>
  <c r="N58"/>
  <c r="M58"/>
  <c r="L58"/>
  <c r="L56" s="1"/>
  <c r="K58"/>
  <c r="K56" s="1"/>
  <c r="J58"/>
  <c r="J56" s="1"/>
  <c r="G57"/>
  <c r="M56"/>
  <c r="N27"/>
  <c r="M27"/>
  <c r="L27"/>
  <c r="K27"/>
  <c r="J27"/>
  <c r="I27"/>
  <c r="G27" s="1"/>
  <c r="H27"/>
  <c r="N26"/>
  <c r="N24" s="1"/>
  <c r="M26"/>
  <c r="M24" s="1"/>
  <c r="L26"/>
  <c r="L24" s="1"/>
  <c r="K26"/>
  <c r="K24" s="1"/>
  <c r="J26"/>
  <c r="J24"/>
  <c r="I24"/>
  <c r="H24"/>
  <c r="N31"/>
  <c r="M31"/>
  <c r="L31"/>
  <c r="K31"/>
  <c r="J31"/>
  <c r="I31"/>
  <c r="G31" s="1"/>
  <c r="H31"/>
  <c r="N30"/>
  <c r="N28" s="1"/>
  <c r="M30"/>
  <c r="L30"/>
  <c r="K30"/>
  <c r="K28" s="1"/>
  <c r="J30"/>
  <c r="J28" s="1"/>
  <c r="M28"/>
  <c r="L28"/>
  <c r="N35"/>
  <c r="M35"/>
  <c r="L35"/>
  <c r="K35"/>
  <c r="J35"/>
  <c r="I35"/>
  <c r="G35" s="1"/>
  <c r="H35"/>
  <c r="N34"/>
  <c r="M34"/>
  <c r="M32" s="1"/>
  <c r="L34"/>
  <c r="K34"/>
  <c r="K32" s="1"/>
  <c r="J34"/>
  <c r="J32" s="1"/>
  <c r="N32"/>
  <c r="I32"/>
  <c r="H32"/>
  <c r="N39"/>
  <c r="M39"/>
  <c r="L39"/>
  <c r="K39"/>
  <c r="J39"/>
  <c r="I39"/>
  <c r="G39" s="1"/>
  <c r="H39"/>
  <c r="N38"/>
  <c r="M38"/>
  <c r="M36" s="1"/>
  <c r="L38"/>
  <c r="K38"/>
  <c r="K36" s="1"/>
  <c r="J38"/>
  <c r="J36" s="1"/>
  <c r="N36"/>
  <c r="I36"/>
  <c r="L36"/>
  <c r="N43"/>
  <c r="M43"/>
  <c r="L43"/>
  <c r="K43"/>
  <c r="J43"/>
  <c r="I43"/>
  <c r="G43" s="1"/>
  <c r="H43"/>
  <c r="N42"/>
  <c r="N40" s="1"/>
  <c r="M42"/>
  <c r="L42"/>
  <c r="L40" s="1"/>
  <c r="K42"/>
  <c r="K40" s="1"/>
  <c r="J42"/>
  <c r="I40"/>
  <c r="H40"/>
  <c r="M40"/>
  <c r="N47"/>
  <c r="M47"/>
  <c r="L47"/>
  <c r="K47"/>
  <c r="J47"/>
  <c r="I47"/>
  <c r="G47" s="1"/>
  <c r="H47"/>
  <c r="N46"/>
  <c r="M46"/>
  <c r="L46"/>
  <c r="L44" s="1"/>
  <c r="K46"/>
  <c r="K44" s="1"/>
  <c r="J46"/>
  <c r="J44" s="1"/>
  <c r="N44"/>
  <c r="I44"/>
  <c r="M44"/>
  <c r="J40" l="1"/>
  <c r="G40" s="1"/>
  <c r="L32"/>
  <c r="I28"/>
  <c r="H44"/>
  <c r="G44" s="1"/>
  <c r="H36"/>
  <c r="G36" s="1"/>
  <c r="H28"/>
  <c r="G28" s="1"/>
  <c r="G58"/>
  <c r="G38"/>
  <c r="G30"/>
  <c r="N56"/>
  <c r="G46"/>
  <c r="G42"/>
  <c r="G34"/>
  <c r="G26"/>
  <c r="H56"/>
  <c r="I56"/>
  <c r="G24"/>
  <c r="G25"/>
  <c r="G29"/>
  <c r="G32"/>
  <c r="G33"/>
  <c r="G37"/>
  <c r="G41"/>
  <c r="G45"/>
  <c r="L535"/>
  <c r="L532"/>
  <c r="L531" s="1"/>
  <c r="L527"/>
  <c r="L524"/>
  <c r="L523" s="1"/>
  <c r="L510"/>
  <c r="L506"/>
  <c r="L502"/>
  <c r="L498"/>
  <c r="L494"/>
  <c r="L491"/>
  <c r="L487" s="1"/>
  <c r="L477"/>
  <c r="L473"/>
  <c r="L470"/>
  <c r="L469" s="1"/>
  <c r="L456"/>
  <c r="L452"/>
  <c r="L449"/>
  <c r="L448" s="1"/>
  <c r="L444"/>
  <c r="L441"/>
  <c r="L440" s="1"/>
  <c r="L427"/>
  <c r="L423"/>
  <c r="L419"/>
  <c r="L418"/>
  <c r="L417"/>
  <c r="L416"/>
  <c r="L407"/>
  <c r="L403"/>
  <c r="L399"/>
  <c r="L395"/>
  <c r="L391"/>
  <c r="L390"/>
  <c r="L389"/>
  <c r="L388"/>
  <c r="L387" s="1"/>
  <c r="L383"/>
  <c r="L379"/>
  <c r="L375"/>
  <c r="L371"/>
  <c r="L367"/>
  <c r="L363"/>
  <c r="L359"/>
  <c r="L355"/>
  <c r="L351"/>
  <c r="L347"/>
  <c r="L343"/>
  <c r="L339"/>
  <c r="L335"/>
  <c r="L331"/>
  <c r="L327"/>
  <c r="L323"/>
  <c r="L319"/>
  <c r="L315"/>
  <c r="L311"/>
  <c r="L307"/>
  <c r="L303"/>
  <c r="L299"/>
  <c r="L295"/>
  <c r="L291"/>
  <c r="L287"/>
  <c r="L283"/>
  <c r="L282"/>
  <c r="L278" s="1"/>
  <c r="L434" s="1"/>
  <c r="L281"/>
  <c r="L266"/>
  <c r="L262"/>
  <c r="L258"/>
  <c r="L254"/>
  <c r="L250"/>
  <c r="L246"/>
  <c r="L242"/>
  <c r="L238"/>
  <c r="L237"/>
  <c r="L236"/>
  <c r="L235"/>
  <c r="L230"/>
  <c r="L226"/>
  <c r="L222"/>
  <c r="L218"/>
  <c r="L214"/>
  <c r="L213"/>
  <c r="L212"/>
  <c r="L211"/>
  <c r="L210" s="1"/>
  <c r="L202"/>
  <c r="L198"/>
  <c r="L194"/>
  <c r="L193"/>
  <c r="L192"/>
  <c r="L191"/>
  <c r="L186"/>
  <c r="L182"/>
  <c r="L178"/>
  <c r="L177"/>
  <c r="L173" s="1"/>
  <c r="L176"/>
  <c r="L172" s="1"/>
  <c r="L175"/>
  <c r="L171" s="1"/>
  <c r="L161"/>
  <c r="L157"/>
  <c r="L154"/>
  <c r="L150" s="1"/>
  <c r="L140"/>
  <c r="L136"/>
  <c r="L133"/>
  <c r="L132" s="1"/>
  <c r="L128"/>
  <c r="L124"/>
  <c r="L120"/>
  <c r="L119"/>
  <c r="L118"/>
  <c r="L117"/>
  <c r="L77" s="1"/>
  <c r="L112"/>
  <c r="L108"/>
  <c r="L104"/>
  <c r="L100"/>
  <c r="L96"/>
  <c r="L94"/>
  <c r="L82" s="1"/>
  <c r="L88"/>
  <c r="L84"/>
  <c r="L83"/>
  <c r="L72"/>
  <c r="L68"/>
  <c r="L67"/>
  <c r="L23" s="1"/>
  <c r="L66"/>
  <c r="L65"/>
  <c r="K535"/>
  <c r="K532"/>
  <c r="K531" s="1"/>
  <c r="K527"/>
  <c r="K524"/>
  <c r="K510"/>
  <c r="K506"/>
  <c r="K502"/>
  <c r="K498"/>
  <c r="K494"/>
  <c r="K491"/>
  <c r="K490" s="1"/>
  <c r="K477"/>
  <c r="K473"/>
  <c r="K470"/>
  <c r="K469" s="1"/>
  <c r="K456"/>
  <c r="K452"/>
  <c r="K449"/>
  <c r="K448" s="1"/>
  <c r="K444"/>
  <c r="K441"/>
  <c r="K427"/>
  <c r="K423"/>
  <c r="K419"/>
  <c r="K418"/>
  <c r="K417"/>
  <c r="K413" s="1"/>
  <c r="K416"/>
  <c r="K407"/>
  <c r="K403"/>
  <c r="K399"/>
  <c r="K395"/>
  <c r="K391"/>
  <c r="K390"/>
  <c r="K389"/>
  <c r="K388"/>
  <c r="K387" s="1"/>
  <c r="K383"/>
  <c r="K379"/>
  <c r="K375"/>
  <c r="K371"/>
  <c r="K367"/>
  <c r="K363"/>
  <c r="K359"/>
  <c r="K355"/>
  <c r="K351"/>
  <c r="K347"/>
  <c r="K343"/>
  <c r="K339"/>
  <c r="K335"/>
  <c r="K331"/>
  <c r="K327"/>
  <c r="K323"/>
  <c r="K319"/>
  <c r="K315"/>
  <c r="K311"/>
  <c r="K307"/>
  <c r="K303"/>
  <c r="K299"/>
  <c r="K295"/>
  <c r="K291"/>
  <c r="K287"/>
  <c r="K283"/>
  <c r="K282"/>
  <c r="K278" s="1"/>
  <c r="K434" s="1"/>
  <c r="K281"/>
  <c r="K266"/>
  <c r="K262"/>
  <c r="K258"/>
  <c r="K254"/>
  <c r="K250"/>
  <c r="K246"/>
  <c r="K242"/>
  <c r="K238"/>
  <c r="K237"/>
  <c r="K236"/>
  <c r="K235"/>
  <c r="K230"/>
  <c r="K226"/>
  <c r="K222"/>
  <c r="K218"/>
  <c r="K214"/>
  <c r="K213"/>
  <c r="K212"/>
  <c r="K211"/>
  <c r="K202"/>
  <c r="K198"/>
  <c r="K194"/>
  <c r="K193"/>
  <c r="K192"/>
  <c r="K191"/>
  <c r="K186"/>
  <c r="K182"/>
  <c r="K178"/>
  <c r="K177"/>
  <c r="K173" s="1"/>
  <c r="K176"/>
  <c r="K172" s="1"/>
  <c r="K175"/>
  <c r="K171" s="1"/>
  <c r="K161"/>
  <c r="K157"/>
  <c r="K154"/>
  <c r="K153" s="1"/>
  <c r="K140"/>
  <c r="K136"/>
  <c r="K133"/>
  <c r="K132" s="1"/>
  <c r="K128"/>
  <c r="K124"/>
  <c r="K120"/>
  <c r="K119"/>
  <c r="K118"/>
  <c r="K117"/>
  <c r="K116" s="1"/>
  <c r="K112"/>
  <c r="K108"/>
  <c r="K104"/>
  <c r="K100"/>
  <c r="K96"/>
  <c r="K94"/>
  <c r="K92" s="1"/>
  <c r="K88"/>
  <c r="K84"/>
  <c r="K83"/>
  <c r="K79" s="1"/>
  <c r="K81"/>
  <c r="K72"/>
  <c r="K68"/>
  <c r="K67"/>
  <c r="K66"/>
  <c r="K22" s="1"/>
  <c r="K65"/>
  <c r="K64" s="1"/>
  <c r="K13"/>
  <c r="J535"/>
  <c r="J532"/>
  <c r="J531" s="1"/>
  <c r="J527"/>
  <c r="J524"/>
  <c r="J520" s="1"/>
  <c r="J510"/>
  <c r="J506"/>
  <c r="J502"/>
  <c r="J498"/>
  <c r="J494"/>
  <c r="J491"/>
  <c r="J487" s="1"/>
  <c r="J477"/>
  <c r="J473"/>
  <c r="J470"/>
  <c r="J466" s="1"/>
  <c r="J456"/>
  <c r="J452"/>
  <c r="J449"/>
  <c r="J448" s="1"/>
  <c r="J444"/>
  <c r="J441"/>
  <c r="J427"/>
  <c r="J423"/>
  <c r="J419"/>
  <c r="J418"/>
  <c r="J417"/>
  <c r="J413" s="1"/>
  <c r="J416"/>
  <c r="J412" s="1"/>
  <c r="J407"/>
  <c r="J403"/>
  <c r="J399"/>
  <c r="J395"/>
  <c r="J391"/>
  <c r="J390"/>
  <c r="J389"/>
  <c r="J388"/>
  <c r="J387" s="1"/>
  <c r="J383"/>
  <c r="J379"/>
  <c r="J375"/>
  <c r="J371"/>
  <c r="J367"/>
  <c r="J363"/>
  <c r="J359"/>
  <c r="J355"/>
  <c r="J351"/>
  <c r="J347"/>
  <c r="J343"/>
  <c r="J339"/>
  <c r="J335"/>
  <c r="J331"/>
  <c r="J327"/>
  <c r="J323"/>
  <c r="J319"/>
  <c r="J315"/>
  <c r="J311"/>
  <c r="J307"/>
  <c r="J303"/>
  <c r="J299"/>
  <c r="J295"/>
  <c r="J291"/>
  <c r="J287"/>
  <c r="J283"/>
  <c r="J282"/>
  <c r="J281"/>
  <c r="J277" s="1"/>
  <c r="J266"/>
  <c r="J262"/>
  <c r="J258"/>
  <c r="J254"/>
  <c r="J250"/>
  <c r="J246"/>
  <c r="J242"/>
  <c r="J238"/>
  <c r="J237"/>
  <c r="J236"/>
  <c r="J235"/>
  <c r="J230"/>
  <c r="J226"/>
  <c r="J222"/>
  <c r="J218"/>
  <c r="J214"/>
  <c r="J213"/>
  <c r="J212"/>
  <c r="J211"/>
  <c r="J210" s="1"/>
  <c r="J202"/>
  <c r="J198"/>
  <c r="J194"/>
  <c r="J193"/>
  <c r="J192"/>
  <c r="J191"/>
  <c r="J186"/>
  <c r="J182"/>
  <c r="J178"/>
  <c r="J177"/>
  <c r="J173" s="1"/>
  <c r="J176"/>
  <c r="J172" s="1"/>
  <c r="J175"/>
  <c r="J161"/>
  <c r="J157"/>
  <c r="J154"/>
  <c r="J150" s="1"/>
  <c r="J140"/>
  <c r="J136"/>
  <c r="J133"/>
  <c r="J132" s="1"/>
  <c r="J128"/>
  <c r="J124"/>
  <c r="J120"/>
  <c r="J119"/>
  <c r="J118"/>
  <c r="J117"/>
  <c r="J112"/>
  <c r="J108"/>
  <c r="J104"/>
  <c r="J100"/>
  <c r="J96"/>
  <c r="J94"/>
  <c r="J82" s="1"/>
  <c r="J88"/>
  <c r="J84"/>
  <c r="J83"/>
  <c r="J81"/>
  <c r="J72"/>
  <c r="J68"/>
  <c r="J67"/>
  <c r="J23" s="1"/>
  <c r="J66"/>
  <c r="J65"/>
  <c r="J64" s="1"/>
  <c r="J14"/>
  <c r="I535"/>
  <c r="I532"/>
  <c r="I531" s="1"/>
  <c r="I527"/>
  <c r="I524"/>
  <c r="I510"/>
  <c r="I506"/>
  <c r="I502"/>
  <c r="I498"/>
  <c r="I494"/>
  <c r="I491"/>
  <c r="I487" s="1"/>
  <c r="I477"/>
  <c r="I473"/>
  <c r="I470"/>
  <c r="I469" s="1"/>
  <c r="I456"/>
  <c r="I452"/>
  <c r="I449"/>
  <c r="I448" s="1"/>
  <c r="I444"/>
  <c r="I441"/>
  <c r="I427"/>
  <c r="I423"/>
  <c r="I419"/>
  <c r="I418"/>
  <c r="I417"/>
  <c r="I416"/>
  <c r="I412" s="1"/>
  <c r="I411" s="1"/>
  <c r="I407"/>
  <c r="I403"/>
  <c r="I399"/>
  <c r="I395"/>
  <c r="I391"/>
  <c r="I390"/>
  <c r="I389"/>
  <c r="I388"/>
  <c r="I387" s="1"/>
  <c r="I383"/>
  <c r="I379"/>
  <c r="I375"/>
  <c r="I371"/>
  <c r="I367"/>
  <c r="I363"/>
  <c r="I359"/>
  <c r="I355"/>
  <c r="I351"/>
  <c r="I347"/>
  <c r="I343"/>
  <c r="I339"/>
  <c r="I335"/>
  <c r="I331"/>
  <c r="I327"/>
  <c r="I323"/>
  <c r="I319"/>
  <c r="I315"/>
  <c r="I311"/>
  <c r="I307"/>
  <c r="I303"/>
  <c r="I299"/>
  <c r="I295"/>
  <c r="I291"/>
  <c r="I287"/>
  <c r="I283"/>
  <c r="I282"/>
  <c r="I281"/>
  <c r="I279" s="1"/>
  <c r="I266"/>
  <c r="I262"/>
  <c r="I258"/>
  <c r="I254"/>
  <c r="I250"/>
  <c r="I246"/>
  <c r="I242"/>
  <c r="I238"/>
  <c r="I237"/>
  <c r="I236"/>
  <c r="I235"/>
  <c r="I230"/>
  <c r="I226"/>
  <c r="I222"/>
  <c r="I218"/>
  <c r="I214"/>
  <c r="I213"/>
  <c r="I212"/>
  <c r="I211"/>
  <c r="I210" s="1"/>
  <c r="I202"/>
  <c r="I198"/>
  <c r="I194"/>
  <c r="I193"/>
  <c r="I192"/>
  <c r="I191"/>
  <c r="I186"/>
  <c r="I182"/>
  <c r="I178"/>
  <c r="I177"/>
  <c r="I173" s="1"/>
  <c r="I176"/>
  <c r="I172" s="1"/>
  <c r="I175"/>
  <c r="I161"/>
  <c r="I157"/>
  <c r="I154"/>
  <c r="I153" s="1"/>
  <c r="I140"/>
  <c r="I136"/>
  <c r="I128"/>
  <c r="I124"/>
  <c r="I120"/>
  <c r="I119"/>
  <c r="I118"/>
  <c r="I117"/>
  <c r="I112"/>
  <c r="I108"/>
  <c r="I104"/>
  <c r="I100"/>
  <c r="I96"/>
  <c r="I92"/>
  <c r="I88"/>
  <c r="I84"/>
  <c r="I83"/>
  <c r="I82"/>
  <c r="I78" s="1"/>
  <c r="I81"/>
  <c r="I72"/>
  <c r="I68"/>
  <c r="I67"/>
  <c r="I66"/>
  <c r="I14" s="1"/>
  <c r="I65"/>
  <c r="I13" s="1"/>
  <c r="H535"/>
  <c r="H532"/>
  <c r="H531" s="1"/>
  <c r="H527"/>
  <c r="H524"/>
  <c r="H510"/>
  <c r="H506"/>
  <c r="H502"/>
  <c r="H498"/>
  <c r="H494"/>
  <c r="H491"/>
  <c r="H487" s="1"/>
  <c r="H477"/>
  <c r="H473"/>
  <c r="H470"/>
  <c r="H466" s="1"/>
  <c r="H456"/>
  <c r="H452"/>
  <c r="H449"/>
  <c r="H448" s="1"/>
  <c r="H444"/>
  <c r="H441"/>
  <c r="H427"/>
  <c r="H423"/>
  <c r="H419"/>
  <c r="H418"/>
  <c r="H417"/>
  <c r="H416"/>
  <c r="H412" s="1"/>
  <c r="H411" s="1"/>
  <c r="H407"/>
  <c r="H403"/>
  <c r="H399"/>
  <c r="H395"/>
  <c r="H391"/>
  <c r="H390"/>
  <c r="H389"/>
  <c r="H388"/>
  <c r="H387" s="1"/>
  <c r="H383"/>
  <c r="H379"/>
  <c r="H375"/>
  <c r="H371"/>
  <c r="H367"/>
  <c r="H363"/>
  <c r="H359"/>
  <c r="H355"/>
  <c r="H351"/>
  <c r="H347"/>
  <c r="H343"/>
  <c r="H339"/>
  <c r="H335"/>
  <c r="H331"/>
  <c r="H327"/>
  <c r="H323"/>
  <c r="H319"/>
  <c r="H315"/>
  <c r="H311"/>
  <c r="H307"/>
  <c r="H303"/>
  <c r="H299"/>
  <c r="H295"/>
  <c r="H291"/>
  <c r="H287"/>
  <c r="H283"/>
  <c r="H282"/>
  <c r="H278" s="1"/>
  <c r="H434" s="1"/>
  <c r="H281"/>
  <c r="H266"/>
  <c r="H262"/>
  <c r="H258"/>
  <c r="H254"/>
  <c r="H250"/>
  <c r="H246"/>
  <c r="H242"/>
  <c r="H238"/>
  <c r="H235"/>
  <c r="H234" s="1"/>
  <c r="H230"/>
  <c r="H226"/>
  <c r="H222"/>
  <c r="H218"/>
  <c r="H214"/>
  <c r="H213"/>
  <c r="H209" s="1"/>
  <c r="H212"/>
  <c r="H211"/>
  <c r="H210" s="1"/>
  <c r="H208"/>
  <c r="H202"/>
  <c r="H198"/>
  <c r="H194"/>
  <c r="H193"/>
  <c r="H192"/>
  <c r="H191"/>
  <c r="H186"/>
  <c r="H182"/>
  <c r="H178"/>
  <c r="H177"/>
  <c r="H176"/>
  <c r="H172" s="1"/>
  <c r="H175"/>
  <c r="H173"/>
  <c r="H161"/>
  <c r="H157"/>
  <c r="H154"/>
  <c r="H150" s="1"/>
  <c r="H140"/>
  <c r="H136"/>
  <c r="H132"/>
  <c r="H128"/>
  <c r="H124"/>
  <c r="H120"/>
  <c r="H119"/>
  <c r="H118"/>
  <c r="H117"/>
  <c r="H112"/>
  <c r="H108"/>
  <c r="H104"/>
  <c r="H100"/>
  <c r="H96"/>
  <c r="H94"/>
  <c r="H92" s="1"/>
  <c r="H88"/>
  <c r="H84"/>
  <c r="H83"/>
  <c r="H82"/>
  <c r="H78" s="1"/>
  <c r="H81"/>
  <c r="H77" s="1"/>
  <c r="H72"/>
  <c r="H68"/>
  <c r="H67"/>
  <c r="H23" s="1"/>
  <c r="H66"/>
  <c r="H14" s="1"/>
  <c r="H65"/>
  <c r="H13" s="1"/>
  <c r="H272" l="1"/>
  <c r="J79"/>
  <c r="J63" s="1"/>
  <c r="J19" s="1"/>
  <c r="I79"/>
  <c r="K190"/>
  <c r="K487"/>
  <c r="K486" s="1"/>
  <c r="K63"/>
  <c r="K19" s="1"/>
  <c r="J48"/>
  <c r="I63"/>
  <c r="I48"/>
  <c r="H20"/>
  <c r="G21"/>
  <c r="I23"/>
  <c r="I20" s="1"/>
  <c r="H174"/>
  <c r="I133"/>
  <c r="I132" s="1"/>
  <c r="I190"/>
  <c r="K234"/>
  <c r="H79"/>
  <c r="H76" s="1"/>
  <c r="H277"/>
  <c r="H433" s="1"/>
  <c r="I234"/>
  <c r="I277"/>
  <c r="I433" s="1"/>
  <c r="I466"/>
  <c r="I465" s="1"/>
  <c r="J20"/>
  <c r="J279"/>
  <c r="L64"/>
  <c r="L79"/>
  <c r="L234"/>
  <c r="L277"/>
  <c r="L433" s="1"/>
  <c r="L415"/>
  <c r="I80"/>
  <c r="J174"/>
  <c r="J190"/>
  <c r="J207"/>
  <c r="J206" s="1"/>
  <c r="K15"/>
  <c r="K23"/>
  <c r="H520"/>
  <c r="H540" s="1"/>
  <c r="H539" s="1"/>
  <c r="I116"/>
  <c r="J116"/>
  <c r="J171"/>
  <c r="L116"/>
  <c r="H190"/>
  <c r="K20"/>
  <c r="K209"/>
  <c r="K273" s="1"/>
  <c r="L22"/>
  <c r="L20" s="1"/>
  <c r="I207"/>
  <c r="I206" s="1"/>
  <c r="I174"/>
  <c r="J234"/>
  <c r="J433"/>
  <c r="K208"/>
  <c r="K272" s="1"/>
  <c r="G56"/>
  <c r="H273"/>
  <c r="H437"/>
  <c r="H461" s="1"/>
  <c r="H460" s="1"/>
  <c r="I64"/>
  <c r="J209"/>
  <c r="J273" s="1"/>
  <c r="J276"/>
  <c r="J432" s="1"/>
  <c r="K415"/>
  <c r="L78"/>
  <c r="H64"/>
  <c r="H279"/>
  <c r="I208"/>
  <c r="I272" s="1"/>
  <c r="J13"/>
  <c r="J208"/>
  <c r="J272" s="1"/>
  <c r="H116"/>
  <c r="H171"/>
  <c r="H170" s="1"/>
  <c r="H276"/>
  <c r="I278"/>
  <c r="I434" s="1"/>
  <c r="I415"/>
  <c r="I437"/>
  <c r="I436" s="1"/>
  <c r="J278"/>
  <c r="J434" s="1"/>
  <c r="J415"/>
  <c r="J437"/>
  <c r="K277"/>
  <c r="K433" s="1"/>
  <c r="K412"/>
  <c r="K411" s="1"/>
  <c r="L208"/>
  <c r="L272" s="1"/>
  <c r="I146"/>
  <c r="K276"/>
  <c r="I77"/>
  <c r="I145" s="1"/>
  <c r="L174"/>
  <c r="L190"/>
  <c r="L207"/>
  <c r="L206" s="1"/>
  <c r="L412"/>
  <c r="L411" s="1"/>
  <c r="L466"/>
  <c r="L465" s="1"/>
  <c r="I171"/>
  <c r="I170" s="1"/>
  <c r="I520"/>
  <c r="J78"/>
  <c r="K150"/>
  <c r="K149" s="1"/>
  <c r="K207"/>
  <c r="K206" s="1"/>
  <c r="L170"/>
  <c r="L279"/>
  <c r="I209"/>
  <c r="I273" s="1"/>
  <c r="K147"/>
  <c r="K520"/>
  <c r="K519" s="1"/>
  <c r="I276"/>
  <c r="K437"/>
  <c r="K436" s="1"/>
  <c r="H80"/>
  <c r="K82"/>
  <c r="K78" s="1"/>
  <c r="K466"/>
  <c r="K465" s="1"/>
  <c r="L209"/>
  <c r="L273" s="1"/>
  <c r="L276"/>
  <c r="L275" s="1"/>
  <c r="H146"/>
  <c r="L486"/>
  <c r="L515"/>
  <c r="L514" s="1"/>
  <c r="L149"/>
  <c r="L166"/>
  <c r="L165" s="1"/>
  <c r="L92"/>
  <c r="L153"/>
  <c r="L490"/>
  <c r="L437"/>
  <c r="L520"/>
  <c r="L80"/>
  <c r="K170"/>
  <c r="K540"/>
  <c r="K539" s="1"/>
  <c r="K174"/>
  <c r="K210"/>
  <c r="K440"/>
  <c r="K523"/>
  <c r="K77"/>
  <c r="K279"/>
  <c r="K482"/>
  <c r="K481" s="1"/>
  <c r="J515"/>
  <c r="J514" s="1"/>
  <c r="J486"/>
  <c r="J519"/>
  <c r="J540"/>
  <c r="J539" s="1"/>
  <c r="J166"/>
  <c r="J165" s="1"/>
  <c r="J149"/>
  <c r="J461"/>
  <c r="J460" s="1"/>
  <c r="J436"/>
  <c r="J465"/>
  <c r="J482"/>
  <c r="J481" s="1"/>
  <c r="J80"/>
  <c r="J411"/>
  <c r="J92"/>
  <c r="J153"/>
  <c r="J170"/>
  <c r="J490"/>
  <c r="J440"/>
  <c r="J523"/>
  <c r="J77"/>
  <c r="J469"/>
  <c r="I515"/>
  <c r="I514" s="1"/>
  <c r="I486"/>
  <c r="I519"/>
  <c r="I540"/>
  <c r="I539" s="1"/>
  <c r="I461"/>
  <c r="I460" s="1"/>
  <c r="I490"/>
  <c r="I440"/>
  <c r="I523"/>
  <c r="I150"/>
  <c r="H515"/>
  <c r="H514" s="1"/>
  <c r="H486"/>
  <c r="H166"/>
  <c r="H165" s="1"/>
  <c r="H149"/>
  <c r="H465"/>
  <c r="H482"/>
  <c r="H481" s="1"/>
  <c r="H490"/>
  <c r="H207"/>
  <c r="H206" s="1"/>
  <c r="H440"/>
  <c r="H523"/>
  <c r="H153"/>
  <c r="H415"/>
  <c r="H469"/>
  <c r="J271" l="1"/>
  <c r="J270" s="1"/>
  <c r="J15"/>
  <c r="J147" s="1"/>
  <c r="J546" s="1"/>
  <c r="J16"/>
  <c r="I60"/>
  <c r="I19"/>
  <c r="L271"/>
  <c r="L270" s="1"/>
  <c r="K271"/>
  <c r="K270" s="1"/>
  <c r="K432"/>
  <c r="K431" s="1"/>
  <c r="K515"/>
  <c r="K514" s="1"/>
  <c r="L63"/>
  <c r="L19" s="1"/>
  <c r="L15" s="1"/>
  <c r="L147" s="1"/>
  <c r="L546" s="1"/>
  <c r="J146"/>
  <c r="J545" s="1"/>
  <c r="J60"/>
  <c r="G49"/>
  <c r="K62"/>
  <c r="K60" s="1"/>
  <c r="K50"/>
  <c r="L76"/>
  <c r="L62"/>
  <c r="L50"/>
  <c r="G61"/>
  <c r="H63"/>
  <c r="H19" s="1"/>
  <c r="H519"/>
  <c r="K275"/>
  <c r="H545"/>
  <c r="K546"/>
  <c r="I76"/>
  <c r="J431"/>
  <c r="I271"/>
  <c r="I270" s="1"/>
  <c r="K461"/>
  <c r="K460" s="1"/>
  <c r="I275"/>
  <c r="I545"/>
  <c r="I482"/>
  <c r="I481" s="1"/>
  <c r="H275"/>
  <c r="L145"/>
  <c r="H432"/>
  <c r="H431" s="1"/>
  <c r="H436"/>
  <c r="K80"/>
  <c r="I432"/>
  <c r="I431" s="1"/>
  <c r="J275"/>
  <c r="L482"/>
  <c r="L481" s="1"/>
  <c r="K166"/>
  <c r="K165" s="1"/>
  <c r="L432"/>
  <c r="L431" s="1"/>
  <c r="L436"/>
  <c r="L461"/>
  <c r="L460" s="1"/>
  <c r="L519"/>
  <c r="L540"/>
  <c r="L539" s="1"/>
  <c r="K145"/>
  <c r="K76"/>
  <c r="J145"/>
  <c r="J76"/>
  <c r="I149"/>
  <c r="I166"/>
  <c r="I165" s="1"/>
  <c r="H145"/>
  <c r="H271"/>
  <c r="H270" s="1"/>
  <c r="H15" l="1"/>
  <c r="H16"/>
  <c r="J12"/>
  <c r="L48"/>
  <c r="L18"/>
  <c r="K48"/>
  <c r="K18"/>
  <c r="I16"/>
  <c r="I15"/>
  <c r="H60"/>
  <c r="L60"/>
  <c r="H48"/>
  <c r="I544"/>
  <c r="L544"/>
  <c r="K544"/>
  <c r="J544"/>
  <c r="J543" s="1"/>
  <c r="J144"/>
  <c r="H544"/>
  <c r="M281"/>
  <c r="N281"/>
  <c r="M282"/>
  <c r="N282"/>
  <c r="K14" l="1"/>
  <c r="K16"/>
  <c r="H147"/>
  <c r="H12"/>
  <c r="I147"/>
  <c r="I12"/>
  <c r="L16"/>
  <c r="L14"/>
  <c r="Q202"/>
  <c r="Q204"/>
  <c r="G205"/>
  <c r="G204"/>
  <c r="G203"/>
  <c r="N202"/>
  <c r="M202"/>
  <c r="L12" l="1"/>
  <c r="L146"/>
  <c r="K146"/>
  <c r="K12"/>
  <c r="H546"/>
  <c r="H543" s="1"/>
  <c r="H144"/>
  <c r="I546"/>
  <c r="I543" s="1"/>
  <c r="I144"/>
  <c r="G202"/>
  <c r="Q264"/>
  <c r="L545" l="1"/>
  <c r="L543" s="1"/>
  <c r="L144"/>
  <c r="K545"/>
  <c r="K543" s="1"/>
  <c r="K144"/>
  <c r="G115"/>
  <c r="G114"/>
  <c r="G113"/>
  <c r="N112"/>
  <c r="M112"/>
  <c r="G201"/>
  <c r="G200"/>
  <c r="G199"/>
  <c r="N198"/>
  <c r="M198"/>
  <c r="G198" l="1"/>
  <c r="G112"/>
  <c r="G127"/>
  <c r="G126"/>
  <c r="G125"/>
  <c r="N124"/>
  <c r="M124"/>
  <c r="G124" l="1"/>
  <c r="G107"/>
  <c r="G106"/>
  <c r="G105"/>
  <c r="N104"/>
  <c r="M104"/>
  <c r="M117"/>
  <c r="N117"/>
  <c r="M118"/>
  <c r="N118"/>
  <c r="M119"/>
  <c r="N119"/>
  <c r="M133"/>
  <c r="N133"/>
  <c r="G104" l="1"/>
  <c r="M416" l="1"/>
  <c r="N416"/>
  <c r="M417"/>
  <c r="N417"/>
  <c r="M418"/>
  <c r="N418"/>
  <c r="M81"/>
  <c r="M77" s="1"/>
  <c r="N81"/>
  <c r="N77" s="1"/>
  <c r="M83"/>
  <c r="N83"/>
  <c r="M211" l="1"/>
  <c r="N211"/>
  <c r="M212"/>
  <c r="N212"/>
  <c r="M213"/>
  <c r="N213"/>
  <c r="M65"/>
  <c r="N65"/>
  <c r="M66"/>
  <c r="M22" s="1"/>
  <c r="N66"/>
  <c r="N22" s="1"/>
  <c r="N20" s="1"/>
  <c r="M67"/>
  <c r="M23" s="1"/>
  <c r="G23" s="1"/>
  <c r="N67"/>
  <c r="N23" s="1"/>
  <c r="G75"/>
  <c r="G74"/>
  <c r="G73"/>
  <c r="Q72"/>
  <c r="N72"/>
  <c r="M72"/>
  <c r="M20" l="1"/>
  <c r="G20" s="1"/>
  <c r="G22"/>
  <c r="G72"/>
  <c r="M191" l="1"/>
  <c r="N191"/>
  <c r="M192"/>
  <c r="N192"/>
  <c r="M193"/>
  <c r="N193"/>
  <c r="G197"/>
  <c r="G196"/>
  <c r="G195"/>
  <c r="N194"/>
  <c r="M194"/>
  <c r="G192" l="1"/>
  <c r="M190"/>
  <c r="G194"/>
  <c r="N190"/>
  <c r="G191"/>
  <c r="G193"/>
  <c r="G190" l="1"/>
  <c r="M235" l="1"/>
  <c r="M207" s="1"/>
  <c r="N235"/>
  <c r="N207" s="1"/>
  <c r="M236"/>
  <c r="M208" s="1"/>
  <c r="N236"/>
  <c r="N208" s="1"/>
  <c r="M237"/>
  <c r="M209" s="1"/>
  <c r="N237"/>
  <c r="N209" s="1"/>
  <c r="G269"/>
  <c r="G268"/>
  <c r="G267"/>
  <c r="N266"/>
  <c r="M266"/>
  <c r="M262"/>
  <c r="N262"/>
  <c r="G265"/>
  <c r="G264"/>
  <c r="G263"/>
  <c r="M388"/>
  <c r="N388"/>
  <c r="M389"/>
  <c r="N389"/>
  <c r="M390"/>
  <c r="N390"/>
  <c r="G410"/>
  <c r="G409"/>
  <c r="G408"/>
  <c r="N407"/>
  <c r="M407"/>
  <c r="M234" l="1"/>
  <c r="N234"/>
  <c r="G266"/>
  <c r="G262"/>
  <c r="G407"/>
  <c r="G386"/>
  <c r="G385"/>
  <c r="G384"/>
  <c r="N383"/>
  <c r="M383"/>
  <c r="G382"/>
  <c r="G381"/>
  <c r="G380"/>
  <c r="N379"/>
  <c r="M379"/>
  <c r="G378"/>
  <c r="G377"/>
  <c r="G376"/>
  <c r="N375"/>
  <c r="M375"/>
  <c r="G383" l="1"/>
  <c r="G379"/>
  <c r="G375"/>
  <c r="G374"/>
  <c r="G373"/>
  <c r="G372"/>
  <c r="N371"/>
  <c r="M371"/>
  <c r="G371" l="1"/>
  <c r="G111" l="1"/>
  <c r="G110"/>
  <c r="G109"/>
  <c r="N108"/>
  <c r="M108"/>
  <c r="G108" l="1"/>
  <c r="G406" l="1"/>
  <c r="G405"/>
  <c r="G404"/>
  <c r="N403"/>
  <c r="M403"/>
  <c r="G403" l="1"/>
  <c r="G370" l="1"/>
  <c r="G369"/>
  <c r="G368"/>
  <c r="N367"/>
  <c r="M367"/>
  <c r="G366"/>
  <c r="G365"/>
  <c r="G364"/>
  <c r="N363"/>
  <c r="M363"/>
  <c r="G362"/>
  <c r="G361"/>
  <c r="G360"/>
  <c r="N359"/>
  <c r="M359"/>
  <c r="G358"/>
  <c r="G357"/>
  <c r="G356"/>
  <c r="N355"/>
  <c r="M355"/>
  <c r="G350"/>
  <c r="G349"/>
  <c r="G348"/>
  <c r="N347"/>
  <c r="M347"/>
  <c r="M343"/>
  <c r="N343"/>
  <c r="M339"/>
  <c r="N339"/>
  <c r="G367" l="1"/>
  <c r="G359"/>
  <c r="G363"/>
  <c r="G347"/>
  <c r="G355"/>
  <c r="Q140"/>
  <c r="Q136"/>
  <c r="G143"/>
  <c r="G142"/>
  <c r="G141"/>
  <c r="N140"/>
  <c r="M140"/>
  <c r="G139"/>
  <c r="G138"/>
  <c r="G137"/>
  <c r="N136"/>
  <c r="M136"/>
  <c r="G135"/>
  <c r="G134"/>
  <c r="G484"/>
  <c r="G483"/>
  <c r="G480"/>
  <c r="G479"/>
  <c r="G478"/>
  <c r="G476"/>
  <c r="G475"/>
  <c r="G474"/>
  <c r="G472"/>
  <c r="G471"/>
  <c r="G468"/>
  <c r="G467"/>
  <c r="G463"/>
  <c r="G462"/>
  <c r="G459"/>
  <c r="G458"/>
  <c r="G457"/>
  <c r="G455"/>
  <c r="G454"/>
  <c r="G453"/>
  <c r="G451"/>
  <c r="G450"/>
  <c r="G447"/>
  <c r="G446"/>
  <c r="G445"/>
  <c r="G443"/>
  <c r="G442"/>
  <c r="G439"/>
  <c r="G438"/>
  <c r="G430"/>
  <c r="G429"/>
  <c r="G428"/>
  <c r="G426"/>
  <c r="G425"/>
  <c r="G424"/>
  <c r="G422"/>
  <c r="G421"/>
  <c r="G420"/>
  <c r="G418"/>
  <c r="G417"/>
  <c r="G414"/>
  <c r="G402"/>
  <c r="G401"/>
  <c r="G400"/>
  <c r="G398"/>
  <c r="G397"/>
  <c r="G396"/>
  <c r="G394"/>
  <c r="G393"/>
  <c r="G392"/>
  <c r="G354"/>
  <c r="G353"/>
  <c r="G352"/>
  <c r="G346"/>
  <c r="G345"/>
  <c r="G344"/>
  <c r="G342"/>
  <c r="G341"/>
  <c r="G340"/>
  <c r="G338"/>
  <c r="G337"/>
  <c r="G336"/>
  <c r="G334"/>
  <c r="G333"/>
  <c r="G332"/>
  <c r="G330"/>
  <c r="G329"/>
  <c r="G328"/>
  <c r="G326"/>
  <c r="G325"/>
  <c r="G324"/>
  <c r="G322"/>
  <c r="G321"/>
  <c r="G320"/>
  <c r="G318"/>
  <c r="G317"/>
  <c r="G316"/>
  <c r="G314"/>
  <c r="G313"/>
  <c r="G312"/>
  <c r="G310"/>
  <c r="G309"/>
  <c r="G308"/>
  <c r="G306"/>
  <c r="G305"/>
  <c r="G304"/>
  <c r="G302"/>
  <c r="G301"/>
  <c r="G300"/>
  <c r="G298"/>
  <c r="G297"/>
  <c r="G296"/>
  <c r="G294"/>
  <c r="G293"/>
  <c r="G292"/>
  <c r="G290"/>
  <c r="G289"/>
  <c r="G288"/>
  <c r="G286"/>
  <c r="G285"/>
  <c r="G284"/>
  <c r="G261"/>
  <c r="G260"/>
  <c r="G259"/>
  <c r="G257"/>
  <c r="G256"/>
  <c r="G255"/>
  <c r="G253"/>
  <c r="G252"/>
  <c r="G251"/>
  <c r="G249"/>
  <c r="G248"/>
  <c r="G247"/>
  <c r="G245"/>
  <c r="G244"/>
  <c r="G243"/>
  <c r="G241"/>
  <c r="G240"/>
  <c r="G239"/>
  <c r="G237"/>
  <c r="G236"/>
  <c r="G233"/>
  <c r="G232"/>
  <c r="G231"/>
  <c r="G229"/>
  <c r="G228"/>
  <c r="G227"/>
  <c r="G225"/>
  <c r="G224"/>
  <c r="G223"/>
  <c r="G221"/>
  <c r="G220"/>
  <c r="G219"/>
  <c r="G217"/>
  <c r="G216"/>
  <c r="G215"/>
  <c r="G213"/>
  <c r="G212"/>
  <c r="G209"/>
  <c r="G208"/>
  <c r="G189"/>
  <c r="G188"/>
  <c r="G187"/>
  <c r="G185"/>
  <c r="G184"/>
  <c r="G183"/>
  <c r="G180"/>
  <c r="G179"/>
  <c r="G168"/>
  <c r="G167"/>
  <c r="G164"/>
  <c r="G163"/>
  <c r="G162"/>
  <c r="G160"/>
  <c r="G159"/>
  <c r="G158"/>
  <c r="G156"/>
  <c r="G155"/>
  <c r="G152"/>
  <c r="G151"/>
  <c r="G131"/>
  <c r="G130"/>
  <c r="G129"/>
  <c r="G123"/>
  <c r="G122"/>
  <c r="G121"/>
  <c r="G103"/>
  <c r="G102"/>
  <c r="G101"/>
  <c r="G99"/>
  <c r="G97"/>
  <c r="G95"/>
  <c r="G93"/>
  <c r="G91"/>
  <c r="G90"/>
  <c r="G89"/>
  <c r="G87"/>
  <c r="G86"/>
  <c r="G85"/>
  <c r="G83"/>
  <c r="G71"/>
  <c r="G70"/>
  <c r="G69"/>
  <c r="G67"/>
  <c r="G17"/>
  <c r="G280"/>
  <c r="M279"/>
  <c r="N279"/>
  <c r="N351"/>
  <c r="M351"/>
  <c r="G282" l="1"/>
  <c r="N132"/>
  <c r="M132"/>
  <c r="G351"/>
  <c r="G281"/>
  <c r="G413"/>
  <c r="G136"/>
  <c r="G140"/>
  <c r="M449"/>
  <c r="N449"/>
  <c r="M335"/>
  <c r="N335"/>
  <c r="M331"/>
  <c r="N331"/>
  <c r="G132" l="1"/>
  <c r="G133"/>
  <c r="G335"/>
  <c r="G331"/>
  <c r="G343"/>
  <c r="M535"/>
  <c r="M532"/>
  <c r="M531" s="1"/>
  <c r="M527"/>
  <c r="M524"/>
  <c r="M523" s="1"/>
  <c r="M510"/>
  <c r="M506"/>
  <c r="M502"/>
  <c r="M498"/>
  <c r="M494"/>
  <c r="M491"/>
  <c r="M490" s="1"/>
  <c r="M477"/>
  <c r="M473"/>
  <c r="M470"/>
  <c r="M456"/>
  <c r="M452"/>
  <c r="M448"/>
  <c r="M444"/>
  <c r="M441"/>
  <c r="M427"/>
  <c r="M423"/>
  <c r="M419"/>
  <c r="M399"/>
  <c r="M395"/>
  <c r="M391"/>
  <c r="M277"/>
  <c r="M327"/>
  <c r="M323"/>
  <c r="M319"/>
  <c r="M315"/>
  <c r="M311"/>
  <c r="M307"/>
  <c r="M303"/>
  <c r="M299"/>
  <c r="M295"/>
  <c r="M291"/>
  <c r="M287"/>
  <c r="M283"/>
  <c r="M258"/>
  <c r="M254"/>
  <c r="M250"/>
  <c r="M246"/>
  <c r="M242"/>
  <c r="M238"/>
  <c r="M230"/>
  <c r="M226"/>
  <c r="M222"/>
  <c r="M218"/>
  <c r="M214"/>
  <c r="M210"/>
  <c r="M186"/>
  <c r="M182"/>
  <c r="M178"/>
  <c r="M177"/>
  <c r="M173" s="1"/>
  <c r="M273" s="1"/>
  <c r="M176"/>
  <c r="M172" s="1"/>
  <c r="M272" s="1"/>
  <c r="M175"/>
  <c r="M171" s="1"/>
  <c r="M161"/>
  <c r="M157"/>
  <c r="M154"/>
  <c r="M128"/>
  <c r="M120"/>
  <c r="M79"/>
  <c r="M100"/>
  <c r="M88"/>
  <c r="M84"/>
  <c r="M68"/>
  <c r="M63" l="1"/>
  <c r="M19" s="1"/>
  <c r="M487"/>
  <c r="M515" s="1"/>
  <c r="M514" s="1"/>
  <c r="M170"/>
  <c r="M116"/>
  <c r="M415"/>
  <c r="M440"/>
  <c r="M520"/>
  <c r="M540" s="1"/>
  <c r="M539" s="1"/>
  <c r="M13"/>
  <c r="M153"/>
  <c r="M278"/>
  <c r="M434" s="1"/>
  <c r="M437"/>
  <c r="M461" s="1"/>
  <c r="M460" s="1"/>
  <c r="M174"/>
  <c r="M433"/>
  <c r="M387"/>
  <c r="M469"/>
  <c r="M64"/>
  <c r="M150"/>
  <c r="M149" s="1"/>
  <c r="M206"/>
  <c r="M276"/>
  <c r="M412"/>
  <c r="M466"/>
  <c r="M482" s="1"/>
  <c r="M15" l="1"/>
  <c r="M147" s="1"/>
  <c r="M546" s="1"/>
  <c r="M519"/>
  <c r="M436"/>
  <c r="M166"/>
  <c r="M165" s="1"/>
  <c r="M486"/>
  <c r="M275"/>
  <c r="M411"/>
  <c r="M465"/>
  <c r="M271"/>
  <c r="M432"/>
  <c r="M145"/>
  <c r="G339"/>
  <c r="M544" l="1"/>
  <c r="M270"/>
  <c r="M431"/>
  <c r="M481"/>
  <c r="N307"/>
  <c r="G307" s="1"/>
  <c r="G117"/>
  <c r="N128"/>
  <c r="G128" s="1"/>
  <c r="N175"/>
  <c r="N171" s="1"/>
  <c r="N176"/>
  <c r="N177"/>
  <c r="N186"/>
  <c r="G186" s="1"/>
  <c r="G416"/>
  <c r="N427"/>
  <c r="G427" s="1"/>
  <c r="N423"/>
  <c r="G423" s="1"/>
  <c r="G449"/>
  <c r="N456"/>
  <c r="N491"/>
  <c r="G509"/>
  <c r="G508"/>
  <c r="G507"/>
  <c r="N506"/>
  <c r="G542"/>
  <c r="G541"/>
  <c r="G538"/>
  <c r="G537"/>
  <c r="G536"/>
  <c r="G534"/>
  <c r="G533"/>
  <c r="G530"/>
  <c r="G529"/>
  <c r="G528"/>
  <c r="G526"/>
  <c r="G525"/>
  <c r="G522"/>
  <c r="G521"/>
  <c r="G517"/>
  <c r="G516"/>
  <c r="G513"/>
  <c r="G512"/>
  <c r="G511"/>
  <c r="G505"/>
  <c r="G504"/>
  <c r="G503"/>
  <c r="G501"/>
  <c r="G500"/>
  <c r="G499"/>
  <c r="G497"/>
  <c r="G496"/>
  <c r="G495"/>
  <c r="G493"/>
  <c r="G492"/>
  <c r="G489"/>
  <c r="G488"/>
  <c r="G176" l="1"/>
  <c r="N172"/>
  <c r="G172" s="1"/>
  <c r="G177"/>
  <c r="N173"/>
  <c r="G173" s="1"/>
  <c r="G175"/>
  <c r="N79"/>
  <c r="G119"/>
  <c r="G118"/>
  <c r="G456"/>
  <c r="G211"/>
  <c r="G506"/>
  <c r="G79" l="1"/>
  <c r="G51"/>
  <c r="N63"/>
  <c r="G63" l="1"/>
  <c r="N19"/>
  <c r="G491"/>
  <c r="N510"/>
  <c r="G19" l="1"/>
  <c r="N15"/>
  <c r="G66"/>
  <c r="G510"/>
  <c r="N327"/>
  <c r="G327" s="1"/>
  <c r="G15" l="1"/>
  <c r="N147"/>
  <c r="G147" s="1"/>
  <c r="N230"/>
  <c r="G230" s="1"/>
  <c r="G235" l="1"/>
  <c r="N258"/>
  <c r="G258" s="1"/>
  <c r="Q92" l="1"/>
  <c r="G389" l="1"/>
  <c r="G390"/>
  <c r="N419"/>
  <c r="G419" s="1"/>
  <c r="N120"/>
  <c r="N182"/>
  <c r="G182" s="1"/>
  <c r="N84"/>
  <c r="N68"/>
  <c r="G68" s="1"/>
  <c r="N88"/>
  <c r="G88" s="1"/>
  <c r="N272"/>
  <c r="G272" s="1"/>
  <c r="N273"/>
  <c r="G273" s="1"/>
  <c r="N178"/>
  <c r="G178" s="1"/>
  <c r="N226"/>
  <c r="G226" s="1"/>
  <c r="N283"/>
  <c r="G283" s="1"/>
  <c r="N415"/>
  <c r="G415" s="1"/>
  <c r="Q283"/>
  <c r="Q535"/>
  <c r="Q502"/>
  <c r="Q477"/>
  <c r="Q473"/>
  <c r="Q444"/>
  <c r="G65"/>
  <c r="N154"/>
  <c r="G154" s="1"/>
  <c r="N174"/>
  <c r="G174" s="1"/>
  <c r="G234"/>
  <c r="N441"/>
  <c r="N448"/>
  <c r="N470"/>
  <c r="N487"/>
  <c r="N524"/>
  <c r="N523" s="1"/>
  <c r="N532"/>
  <c r="N531" s="1"/>
  <c r="N452"/>
  <c r="G452" s="1"/>
  <c r="N323"/>
  <c r="G323" s="1"/>
  <c r="N319"/>
  <c r="G319" s="1"/>
  <c r="N315"/>
  <c r="G315" s="1"/>
  <c r="N311"/>
  <c r="G311" s="1"/>
  <c r="N303"/>
  <c r="G303" s="1"/>
  <c r="N299"/>
  <c r="G299" s="1"/>
  <c r="N295"/>
  <c r="G295" s="1"/>
  <c r="N291"/>
  <c r="G291" s="1"/>
  <c r="N287"/>
  <c r="G287" s="1"/>
  <c r="Q178"/>
  <c r="N254"/>
  <c r="G254" s="1"/>
  <c r="N250"/>
  <c r="G250" s="1"/>
  <c r="N246"/>
  <c r="G246" s="1"/>
  <c r="N242"/>
  <c r="G242" s="1"/>
  <c r="N238"/>
  <c r="G238" s="1"/>
  <c r="N222"/>
  <c r="G222" s="1"/>
  <c r="Q96"/>
  <c r="N535"/>
  <c r="N502"/>
  <c r="N498"/>
  <c r="N477"/>
  <c r="G477" s="1"/>
  <c r="N527"/>
  <c r="N494"/>
  <c r="N473"/>
  <c r="G473" s="1"/>
  <c r="N444"/>
  <c r="G444" s="1"/>
  <c r="N399"/>
  <c r="G399" s="1"/>
  <c r="N395"/>
  <c r="G395" s="1"/>
  <c r="N218"/>
  <c r="N214"/>
  <c r="G214" s="1"/>
  <c r="N391"/>
  <c r="G391" s="1"/>
  <c r="N161"/>
  <c r="G161" s="1"/>
  <c r="N157"/>
  <c r="G157" s="1"/>
  <c r="N210"/>
  <c r="N440" l="1"/>
  <c r="G440" s="1"/>
  <c r="G441"/>
  <c r="N276"/>
  <c r="G276" s="1"/>
  <c r="G388"/>
  <c r="N116"/>
  <c r="G116" s="1"/>
  <c r="G120"/>
  <c r="N466"/>
  <c r="N465" s="1"/>
  <c r="G465" s="1"/>
  <c r="G470"/>
  <c r="G218"/>
  <c r="G84"/>
  <c r="N64"/>
  <c r="G64" s="1"/>
  <c r="N13"/>
  <c r="N277"/>
  <c r="G210"/>
  <c r="G535"/>
  <c r="G487"/>
  <c r="G494"/>
  <c r="G527"/>
  <c r="G498"/>
  <c r="G502"/>
  <c r="G532"/>
  <c r="G524"/>
  <c r="N150"/>
  <c r="N153"/>
  <c r="G153" s="1"/>
  <c r="N520"/>
  <c r="N540" s="1"/>
  <c r="N539" s="1"/>
  <c r="G531"/>
  <c r="N278"/>
  <c r="N387"/>
  <c r="G387" s="1"/>
  <c r="G279"/>
  <c r="N412"/>
  <c r="N437"/>
  <c r="N436" s="1"/>
  <c r="N490"/>
  <c r="N486"/>
  <c r="N515"/>
  <c r="N514" s="1"/>
  <c r="N206"/>
  <c r="N100"/>
  <c r="G523"/>
  <c r="N469"/>
  <c r="G469" s="1"/>
  <c r="G466" l="1"/>
  <c r="N482"/>
  <c r="G482" s="1"/>
  <c r="N170"/>
  <c r="G170" s="1"/>
  <c r="G171"/>
  <c r="N433"/>
  <c r="G277"/>
  <c r="N411"/>
  <c r="G411" s="1"/>
  <c r="G412"/>
  <c r="N145"/>
  <c r="G13"/>
  <c r="N434"/>
  <c r="N546" s="1"/>
  <c r="G278"/>
  <c r="N166"/>
  <c r="G150"/>
  <c r="G448"/>
  <c r="G437"/>
  <c r="G206"/>
  <c r="G207"/>
  <c r="G81"/>
  <c r="N149"/>
  <c r="G149" s="1"/>
  <c r="G490"/>
  <c r="G514"/>
  <c r="G515"/>
  <c r="G520"/>
  <c r="N271"/>
  <c r="N275"/>
  <c r="G275" s="1"/>
  <c r="N519"/>
  <c r="N432"/>
  <c r="N461"/>
  <c r="N460" s="1"/>
  <c r="G486"/>
  <c r="G100"/>
  <c r="N481" l="1"/>
  <c r="G481" s="1"/>
  <c r="G432"/>
  <c r="N544"/>
  <c r="N270"/>
  <c r="G270" s="1"/>
  <c r="G433"/>
  <c r="N165"/>
  <c r="G165" s="1"/>
  <c r="G166"/>
  <c r="G546"/>
  <c r="G434"/>
  <c r="G460"/>
  <c r="G461"/>
  <c r="G436"/>
  <c r="G271"/>
  <c r="G77"/>
  <c r="N431"/>
  <c r="G431" s="1"/>
  <c r="G540"/>
  <c r="G519"/>
  <c r="G539"/>
  <c r="G145" l="1"/>
  <c r="G544" l="1"/>
  <c r="M94" l="1"/>
  <c r="M82" s="1"/>
  <c r="N94"/>
  <c r="N82" s="1"/>
  <c r="M96"/>
  <c r="N96"/>
  <c r="G98"/>
  <c r="G96" l="1"/>
  <c r="G94"/>
  <c r="N78"/>
  <c r="N80"/>
  <c r="G82"/>
  <c r="M78"/>
  <c r="M80"/>
  <c r="N92"/>
  <c r="M92"/>
  <c r="N50" l="1"/>
  <c r="N62"/>
  <c r="N60" s="1"/>
  <c r="M62"/>
  <c r="M50"/>
  <c r="G92"/>
  <c r="N76"/>
  <c r="M76"/>
  <c r="G78"/>
  <c r="G80"/>
  <c r="N18" l="1"/>
  <c r="N48"/>
  <c r="M18"/>
  <c r="M48"/>
  <c r="M60"/>
  <c r="G60" s="1"/>
  <c r="G62"/>
  <c r="G48"/>
  <c r="G50"/>
  <c r="G76"/>
  <c r="G18" l="1"/>
  <c r="M16"/>
  <c r="M14"/>
  <c r="N14"/>
  <c r="N16"/>
  <c r="N12" l="1"/>
  <c r="G12" s="1"/>
  <c r="N146"/>
  <c r="M12"/>
  <c r="G14"/>
  <c r="M146"/>
  <c r="G16"/>
  <c r="N545" l="1"/>
  <c r="N543" s="1"/>
  <c r="N144"/>
  <c r="G146"/>
  <c r="M545"/>
  <c r="M144"/>
  <c r="M543" l="1"/>
  <c r="G543" s="1"/>
  <c r="G545"/>
  <c r="G144"/>
</calcChain>
</file>

<file path=xl/sharedStrings.xml><?xml version="1.0" encoding="utf-8"?>
<sst xmlns="http://schemas.openxmlformats.org/spreadsheetml/2006/main" count="2627" uniqueCount="268">
  <si>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</si>
  <si>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</si>
  <si>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</si>
  <si>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</si>
  <si>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</si>
  <si>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</si>
  <si>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</si>
  <si>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Объем (рублей)</t>
  </si>
  <si>
    <t>Всего</t>
  </si>
  <si>
    <t>Наименование</t>
  </si>
  <si>
    <t>Единица измерения</t>
  </si>
  <si>
    <t>Значение</t>
  </si>
  <si>
    <t>2016 год</t>
  </si>
  <si>
    <t>2020 год</t>
  </si>
  <si>
    <t>Х</t>
  </si>
  <si>
    <t>Всего, из них расходы за счет:</t>
  </si>
  <si>
    <t>-</t>
  </si>
  <si>
    <t>1.1</t>
  </si>
  <si>
    <t>2</t>
  </si>
  <si>
    <t>2.1</t>
  </si>
  <si>
    <t>1</t>
  </si>
  <si>
    <t>1.1.1</t>
  </si>
  <si>
    <t>1.1.2</t>
  </si>
  <si>
    <t>процентов</t>
  </si>
  <si>
    <t>2.1.1</t>
  </si>
  <si>
    <t>2.1.2</t>
  </si>
  <si>
    <t>3.1</t>
  </si>
  <si>
    <t xml:space="preserve">Всего </t>
  </si>
  <si>
    <t>Цель "Создание условий для экономического развития Саргатского городского поселения Саргатского муниципального района Омской области"</t>
  </si>
  <si>
    <t>Задача 1. "Повышение эффективности системы муниципального управления Саргатского городского поселения Саргатского муниципального района Омской области в целях улучшения качества жизни населения Саргатского городского поселения"</t>
  </si>
  <si>
    <t>Цель подпрограммы 1 "Повышение эффективности управления муниципальными финансами и имуществом в Саргатском городском поселении Саргатского муниципального района Омской области"</t>
  </si>
  <si>
    <t>Администрация Саргатского городского поселения Саргатского муниципального района Омской области</t>
  </si>
  <si>
    <t>2. Поступлений целевого характера из областного бюджета</t>
  </si>
  <si>
    <t>3. Поступлений целевого характера из федерального бюджета</t>
  </si>
  <si>
    <t>1. Налоговых и неналоговых доходов, поступлений нецелевого характера из областного бюджета</t>
  </si>
  <si>
    <t>Основное мероприятие "Систематизация учета объектов недвижимости, находящихся в собственности Саргатского городского поселения Саргатского муниципального района Омской области"</t>
  </si>
  <si>
    <t>Задача 2. "Повышение эффективности управления имуществом в Саргатском городском поселении Саргатского муниципального района Омской области"</t>
  </si>
  <si>
    <t>Задача 1 . "Повышение эффективности потребления электроэнергии в Саргатском городском поселении"</t>
  </si>
  <si>
    <t>Основное мероприятие "Повышение энергетической эффективности"</t>
  </si>
  <si>
    <t>Цель подпрограммы 2 "Повышение эффективности при потреблении энергетических ресурсов за счет проведения мероприятий по энергосбережению"</t>
  </si>
  <si>
    <t>Цель подпрограммы 3 "Обеспечение повышения доступности жилья в соответствии с платежеспособностью населения, повышение качества и надежности предоставления жилищно-коммунальных услуг населению Саргатского городского поселения"</t>
  </si>
  <si>
    <t>Основное мероприятие "Оказание социальной поддержки молодым семьям, нуждающимся в улучшении жилищных условий, в решении жилищных проблем"</t>
  </si>
  <si>
    <t>Мероприятие 1 "Предоставление молодым семьям,признанным в установленном порядке нуждающимся в улучшении жилищных условий, социальных выплат на оплату части стоимости жилого помещения при его приобретении или строительстве"</t>
  </si>
  <si>
    <t>Задача 2. "Обеспечение условий для повышения качества и надежности предоставления жилищно-коммунальных услуг населению Саргатского городского поселения""</t>
  </si>
  <si>
    <t>Основное мероприятие "Обеспечение граждан коммунальными услугами"</t>
  </si>
  <si>
    <t>Мероприятие 2 "Строительство уличных газораспределительных сетей по ул. Светлая"</t>
  </si>
  <si>
    <t>Задача 1. "Обеспечение безопасности движения транспортных средств на автомобильных дорогах Саргатского городского поселения"</t>
  </si>
  <si>
    <t>Основное мероприятие "Обеспечение безопасности дорожного движения"</t>
  </si>
  <si>
    <t>Мероприятие 1 "Обеспечение приобретения, установки и обслуживания приборов освещения на улично-дорожной сети Саргатского городского поселения"</t>
  </si>
  <si>
    <t>3.1.1</t>
  </si>
  <si>
    <t>Основное мероприятие "Повышение пожарной безопасности в Саргатском городском поселении"</t>
  </si>
  <si>
    <t>Мероприятие 1 "Проведение мероприятий по обеспечению первичных средств пожаротушения"</t>
  </si>
  <si>
    <t>Цель подпрограммы 6 "Сокращение масштабов распространения наркомании и связанных с ней негативных социальных явлений"</t>
  </si>
  <si>
    <t>Основное мероприятие "Создание единой системы профилактики с целью максимального устранения потребления наркотических средств и психотропных веществ на территории Саргатского городского поселения"</t>
  </si>
  <si>
    <t>Мероприятие 1 "Организация и проведение конкурсных программ по пропаганде здорового образа жизни среди населения"</t>
  </si>
  <si>
    <t>1.1.3</t>
  </si>
  <si>
    <t>Цель подпрограммы 7 "Совершенствование системы профилактики правонарушений и предупреждений терроризма и экстремизма на территории Саргатского городского поселения"
"</t>
  </si>
  <si>
    <t>Основное мероприятие "Решение проблем по предупреждению терроризма и экстремистской деятельности"</t>
  </si>
  <si>
    <t>Мероприятие 1 "Организация работы по профилактике правонарушений среди подростков и молодежи, склонных к совершению правонарушений"</t>
  </si>
  <si>
    <t>Мероприятие 2 "Проведение рейдов по неблагополучным семьям"</t>
  </si>
  <si>
    <t>Мероприятие 3 "Организация и проведение конкурсных программ среди молодежных общественных организаций по профилактике экстремизма и формированию толерантных отношений"</t>
  </si>
  <si>
    <t>Основное мероприятие "Организация мероприятий, направленных на развиие творческого потенциала студентов и студенческих семей"</t>
  </si>
  <si>
    <t>Мероприятие 1 "Поощрение студентов, принимающих участие в мероприятиях, организованных на территории Саргатского городского поселения"</t>
  </si>
  <si>
    <t>Основное мероприятие "Организация мероприятий по социальной поддержке студентов и студенческих семей"</t>
  </si>
  <si>
    <t>Мероприятие 1 "Оказание единовременной материальной помощи студентам и студенческим семьям, оказавшимся в трудной жизненной ситуации"</t>
  </si>
  <si>
    <t>Цель подпрограммы 8 "Обеспечение эффективной адресной социальной поддержки студентов и студенческих семей"</t>
  </si>
  <si>
    <t>Задача 1. "Повышение уровня жизни, создание системы социально-экономической поддержки молодых специалистов"</t>
  </si>
  <si>
    <t>Основное мероприятие "Содействие занятости Саргатского городского поселения"</t>
  </si>
  <si>
    <t>Мероприятие 1 "Участие в организации и финансировании проведения общественных работ на территории городского поселения"</t>
  </si>
  <si>
    <t>Задача 1. "Повышение эффективности выполнение своих полномочий Администрацией Саргатского городского поселения Саргатского муниципального района Омской области"</t>
  </si>
  <si>
    <t>1.2</t>
  </si>
  <si>
    <t>1.2.1.</t>
  </si>
  <si>
    <t>Степень соответствия освещаемой информации о деятельности Саргатс-кого городского поселе-ния требованиям феде-рального и областного законодательства</t>
  </si>
  <si>
    <t>Соответствие установлен-ному нормативу форми-рования расходов на оплату труда депутатов, выборных должностных лиц местного самоупра-вления, осуществляющих свои полномочия на постоянной основе, муниципальных служа-щих и содержание орга-нов местного самоуправ-ления</t>
  </si>
  <si>
    <t>Степень соответствия нормативных правовых актов Саргатского городского поселения по обеспечению деятельнос-ти Саргатского городс-кого поселения федераль-ному законодательству</t>
  </si>
  <si>
    <t>Степень соблюдения ква-лификационных требова-ний при замещении долж-ностей муниципальной службы в Саргатском городском поселении</t>
  </si>
  <si>
    <t>Доля охвата призывного населения, проживающе-го на территории Саргат-ского городского поселе-ния мероприятиям первичного воинского учета</t>
  </si>
  <si>
    <t>единиц</t>
  </si>
  <si>
    <t>Количество  технических паспортов, полученных на объекты недвижимости</t>
  </si>
  <si>
    <t>Количество  кадастровых паспортов, полученных на объекты недвижимости</t>
  </si>
  <si>
    <t>человек</t>
  </si>
  <si>
    <t>Количество  человек, принятых на общественные работы</t>
  </si>
  <si>
    <t>Мероприятие 1 "Приобретение и замена приборов освещения на энергоэффективные"</t>
  </si>
  <si>
    <t>Мероприятие 2 "Проведение обязательных энергетических обследований"</t>
  </si>
  <si>
    <t xml:space="preserve">Уровень обеспеченности объектов приборами учета потребления энергетических ресурсов </t>
  </si>
  <si>
    <t>2.1.3</t>
  </si>
  <si>
    <t>2.2</t>
  </si>
  <si>
    <t>Основное мероприятие "Организация и обеспечение благоустройства территории поселения"</t>
  </si>
  <si>
    <t>2.2.1</t>
  </si>
  <si>
    <t>2.2.2</t>
  </si>
  <si>
    <t>2.2.3</t>
  </si>
  <si>
    <t>2.2.4</t>
  </si>
  <si>
    <t>2.2.5</t>
  </si>
  <si>
    <t>Мероприятие 1 "Уличное освещение"</t>
  </si>
  <si>
    <t>Мероприятие 2 "Содержание и уборка территорий улиц, площадей, тротуаров"</t>
  </si>
  <si>
    <t>Мероприятие 4 "Организация и содержание мест захоронения"</t>
  </si>
  <si>
    <t>Мероприятие 5 "Прочие мероприятия по благоустройству"</t>
  </si>
  <si>
    <t>семей</t>
  </si>
  <si>
    <t>Доля населения, обеспеченного доброкачественной питьевой водой, от-вечающей требованиям безопасности</t>
  </si>
  <si>
    <t>Мероприятие 2 "Обеспечение приобретения и установки технических средств регулирования дорожного движения"</t>
  </si>
  <si>
    <t>Цель подпрограммы 4 "Развитие дорожно-транспортной инфраструктуры и повышение безопасности транспортной системы в Саргатском городском поселении"</t>
  </si>
  <si>
    <t>Основное мероприятие "Модернизация и развитие автомобильных дорог Саргатского городского поселения Саргатского муниципального района Омской области"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</si>
  <si>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</si>
  <si>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</si>
  <si>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</si>
  <si>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</si>
  <si>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</si>
  <si>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</si>
  <si>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</si>
  <si>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</si>
  <si>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Мероприятие 3 "Содержание автомобильных дорог Саргатского городского поселения"</t>
  </si>
  <si>
    <t>Мероприятие 1 "Приобретение средств индивидуальной защиты"</t>
  </si>
  <si>
    <t>Мероприятие 2 "Организация и проведение тематических, спортивных мероприятий профилактического направления для подростков и молодежи"</t>
  </si>
  <si>
    <t>ВСЕГО по муниципальной программе</t>
  </si>
  <si>
    <t>Основное мероприятие "Организация и осуществление мероприятий по гражданской обороне, защите населения и территории поселения от чрезвычайных ситуаций"</t>
  </si>
  <si>
    <t>Количество мероприятий по предупреждению пожаров, чрезвычайных ситуаций и происшествий на водных объектах</t>
  </si>
  <si>
    <t>Количество проведенных мероприятий по пропаганде здорового образа жизни среди населения</t>
  </si>
  <si>
    <t>Количество проведенных мероприятий профилактического направления для подростков и молодежи</t>
  </si>
  <si>
    <t>Количество проведенных мероприятий по профилактике экстремизма и формированию толерантных отношений</t>
  </si>
  <si>
    <t>Количество студентов и студенческих семей, получивших единовременную материальную помощь</t>
  </si>
  <si>
    <t>Цель подпрограммы 5 "Обеспечение эффективного предупреждения и ликвидации чрезвычайных ситуаций природного и техногенного характера, пожаров и происшествий на водных объектах Саргатского городского поселения"</t>
  </si>
  <si>
    <t>Задача 1. "Создание единой системы работы по профилактике распространения наркомании и связанных с ней правонарушений"</t>
  </si>
  <si>
    <t>в том числе по годам реализации муниципальной программы</t>
  </si>
  <si>
    <t xml:space="preserve">Целевые индикаторы реализации мероприятия (группы мероприятий) муниципальной программы 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</si>
  <si>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</si>
  <si>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Количество семей, получивших социальные выплаты</t>
  </si>
  <si>
    <t>Увеличение протяженности автомобильных дорог общего пользования муниципального значения с твердым покрытием</t>
  </si>
  <si>
    <t>метров</t>
  </si>
  <si>
    <t>2.1.4</t>
  </si>
  <si>
    <t>Мероприятие 2 "Проведение технической инвентаризации, оформление технической  документации объектов недвижимости, находящейся в собственности Саргатском городском поселении Саргатского муниципального района Омской области"</t>
  </si>
  <si>
    <t>2.1.5</t>
  </si>
  <si>
    <t>Основное мероприятие "Создание условий для осуществления градостроительной деятельности и контроля за использованием земель"</t>
  </si>
  <si>
    <t>Мероприятие 1 "Проведение мероприятий в рамках законодательства о градострительной деятельности в границах поселения"</t>
  </si>
  <si>
    <t>Обеспечение сельских населенных пунктов в границах Саргатского городского поселения Саргатского муниципального района Омской области регулярным транспортным сообщением автомобильным транспортом</t>
  </si>
  <si>
    <t>Задача 2. "Обеспечение потребности населения в услугах по перевозке пассажиров транспортом общего пользования в границах Саргатского городского поселения Саргатского муниципального района Омской области, обеспечение доступности пассажирских перевозок"</t>
  </si>
  <si>
    <t>1.2.1</t>
  </si>
  <si>
    <t>1.2.2</t>
  </si>
  <si>
    <t>1.2.3</t>
  </si>
  <si>
    <t>Основное мероприятие "Организация перевозок в городском сообщении в границах Саргатского городского поселения"</t>
  </si>
  <si>
    <t xml:space="preserve">Задача 1. "Оптимизация работы по обеспечению профилактики правонарушений и предупреждений терроризма и экстремизма на территории Саргатского городского поселения" </t>
  </si>
  <si>
    <t>Задача 1. "Повышение уровня защиты населения и территорий Саргатского городского поселения от ЧС и пожарной безопасности"</t>
  </si>
  <si>
    <t>1.1.12</t>
  </si>
  <si>
    <t>1.1.13</t>
  </si>
  <si>
    <t>2.2.6</t>
  </si>
  <si>
    <t>Мероприятие 6 "Капитальный ремонт, ремонт тротуаров в р.п.Саргатское"</t>
  </si>
  <si>
    <t>2021 год</t>
  </si>
  <si>
    <t>2023 год</t>
  </si>
  <si>
    <t>СТРУКТУРА
муниципальной программы Саргатского городского поселения Саргатского муниципального района Омской области
"Развитие экономического потенциала Саргатского городского поселения Саргатского муниципального района Омской области"</t>
  </si>
  <si>
    <t xml:space="preserve">Приложение № 2
к муниципальной программе
«Развитие экономического потенциала Саргатского городского поселения
 Саргатского муниципального района Омской области»  
</t>
  </si>
  <si>
    <t>Итого по подпрограмме 8 "Поддержка студентов и студенческих семей, обучающихся в учебных заведениях, расположенных на территории Саргатского городского поселения"</t>
  </si>
  <si>
    <t>Итого по подпрограмме 7 "Профилактика правонарушений и предупреждений терроризма и экстремизма в Саргатском городском поселении"</t>
  </si>
  <si>
    <t>Мероприятие 5 "Определение вида обязательных работ и объекты, на которых они отбываются осужденными по месту жительства"</t>
  </si>
  <si>
    <t>Мероприятие 4 "Создание усдовий для деятельности народных дружин, участвующих в охране общественного порядка"</t>
  </si>
  <si>
    <t>Итого по подпрограмме 6 "Профилактика наркомании на территории Саргатского городского поселения"</t>
  </si>
  <si>
    <t>Мероприятие 2 "Межбюджетные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 на организацию и осуществление мероприятий по гражданской обороне, защите населения и территории поселения от черезвычайных ситуаций"</t>
  </si>
  <si>
    <t>Итого по подпрограмме 4 "Развитие транспортной системы в Саргатском городском поселении Саргатского муниципального района Омской области"</t>
  </si>
  <si>
    <t>2.1.6</t>
  </si>
  <si>
    <t>Итого по подпрограмме 3 "Обеспечение граждан доступным и комфортным жильем м коммунальными услугами в Саргатском городском поселении Саргатского муниципального района Омской области"</t>
  </si>
  <si>
    <t>Итого по подпрограмме 2 "Энергосбережение и повышение энергетической эффективности в Саргатском городском поселении Саргатского муниципального района Омской области"</t>
  </si>
  <si>
    <t>Итого по подпрограмме 1 "Муниципальное управление, управление  муниципальными финансами и имуществом в Саргатском городском поселении Саргатского муниципального района Омской области"</t>
  </si>
  <si>
    <t>Мероприятие 1 "Организация проведения работ по описанию местоположения границ территориальных зон в координатах характерных точек и внесению сведений о границах в государственный реестр недвижимости"</t>
  </si>
  <si>
    <t>3.1.2</t>
  </si>
  <si>
    <t>1.1.14</t>
  </si>
  <si>
    <t>1.1.15</t>
  </si>
  <si>
    <t>2022 год</t>
  </si>
  <si>
    <t>Мероприятие 2 "Предоставление молодым семьям - участникам подпрограммы при рождении (усыновлении) 1 ребенка дополнительной социальной выплаты в размере не менее чем 5 процентов расчетной (средней) стоимости жилья"</t>
  </si>
  <si>
    <t>Мероприятие 6 "Ремонт дорог общего пользования ул. Рудаева р.п. Саргатское"</t>
  </si>
  <si>
    <t>Мероприятие 5 "Ремонт дорог общего пользования ул. Чапаева р.п. Саргатское"</t>
  </si>
  <si>
    <t>1.1.16</t>
  </si>
  <si>
    <t>1.1.17</t>
  </si>
  <si>
    <t>Мероприятие 1 "Изготовление проектно-сметной документации по газификации"</t>
  </si>
  <si>
    <t>Мероприятие 2 "Осуществление мероприятий по бесперебойному обеспечению населения питьевой водой"</t>
  </si>
  <si>
    <t>Основное мероприятие "Поддержка социально незащищенных слоев граждан"</t>
  </si>
  <si>
    <t>3.2</t>
  </si>
  <si>
    <t>3.2.1</t>
  </si>
  <si>
    <t>3.2.2</t>
  </si>
  <si>
    <t>Мероприятие 1 "Субсидия физическим лицам, в отношении земельных участков, пострадавших от паводков"</t>
  </si>
  <si>
    <t>Мероприятие 2 "Субсидия ветеранам и инвалидам ВОВ"</t>
  </si>
  <si>
    <t>Количество налогоплательщиков, воспользовавшихся налоговыми льготами</t>
  </si>
  <si>
    <t>чел.</t>
  </si>
  <si>
    <t>2024 год</t>
  </si>
  <si>
    <t>Мероприятие 3 "Организация подготовительных мероприятий в рамках газификации р.п. Саргатское"</t>
  </si>
  <si>
    <t>Мероприятие 3 "Ремонт дорог общего пользования ул. Калинина р.п. Саргатское"</t>
  </si>
  <si>
    <t>1.1.18</t>
  </si>
  <si>
    <t>1.1.22</t>
  </si>
  <si>
    <t>Мероприятие 4 "Предварительная оплата начальной максимальной цены контракта на оказание услуг финансовой аренды (лизинга) на трактор</t>
  </si>
  <si>
    <t>Доля бесхозяйных газопроводов, в отношении которых подготовлены технические планы, в общем количестве бесхозяйных газопроводов, в отношении которых планировалось изготовление технических планов</t>
  </si>
  <si>
    <t>Мероприятие 25 "Ремонт дорог общего пользования. ул. Северная р.п. Саргатское"</t>
  </si>
  <si>
    <t>Мероприятие 26 "Ремонт дорог общего пользования. ул. Садовая р.п. Саргатское"</t>
  </si>
  <si>
    <t>1.1.25</t>
  </si>
  <si>
    <t>1.1.26</t>
  </si>
  <si>
    <t>2025 год</t>
  </si>
  <si>
    <t>2026 год</t>
  </si>
  <si>
    <t>Мероприятие 7 "Ремонт автомобильных дорог общего пользования в р.п. Саргатское"</t>
  </si>
  <si>
    <t>1.2.4</t>
  </si>
  <si>
    <t>1.2.5</t>
  </si>
  <si>
    <t>Мероприятие 5 "Решение вопросов местного значения поселения по осуществлению дорожной деятельности и обеспечению безопасности дорожного движения"</t>
  </si>
  <si>
    <t>Мероприятие 7 "Создание мест (площадок) накопления твердых коммунальных отходов и (или) на приобретение контейнеров (бункеров)"</t>
  </si>
  <si>
    <t>2.2.7</t>
  </si>
  <si>
    <t>2.2.8</t>
  </si>
  <si>
    <t>Основное мероприятие "Обеспечение граждан доступным и комфортным жильем"</t>
  </si>
  <si>
    <t>Мероприятие 1 "Капитальный ремонт квартиры, расположенной по адресу: Омская область, р.п. Саргатское, ул. Маяковского, д. 2 кв. 2"</t>
  </si>
  <si>
    <t>1.2.2.</t>
  </si>
  <si>
    <t>Мероприятие 2 "Участие в организации и проведении общественных работ на территории городского поселения"</t>
  </si>
  <si>
    <t xml:space="preserve">      </t>
  </si>
  <si>
    <t>2.1.7</t>
  </si>
  <si>
    <t>Уровень обеспеченности местами (площадками) накопления твердых коммунальных отходов с контейнерами (бункерами).</t>
  </si>
  <si>
    <t>Количество созданных мест (площадок) накопления твердых коммунальных отходов с контейнерами (бункерами).</t>
  </si>
  <si>
    <t>Мероприятие 2 "Оказание услуг населению по перевозке пассажиров и багажа по регулируемым тарифам на муниципальном маршруте"</t>
  </si>
  <si>
    <t>Мероприятие 3 "Оказание услуг населению по перевозке учащихся и дошкольников автомобильным транспортом по регулируемым тарифам"</t>
  </si>
  <si>
    <t>Мероприятие 1 "Субсидии на организацию транспортного обслуживания населения"</t>
  </si>
  <si>
    <t>Мероприятие 3 "Разработка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недвижимости"</t>
  </si>
  <si>
    <t>Мероприятие 2 "Осуществление муниципального земельного контроля за использованием земель поселения"</t>
  </si>
  <si>
    <t>Мероприятие 2 "Приобретение (строительство) жилья для предоставления по социальному найму"</t>
  </si>
  <si>
    <t>Задача 1. "Предоставление государственной поддержки гражданам, нуждающимся в улучшении жилищных условий"</t>
  </si>
  <si>
    <t>Количество граждан, переселенных за отчетный год из многоквартирных домов, признанных в установленном порядке после 1 января 2017 года аварийными и подлежащими сносу или реконструкции в связи с физическим износом в процессе их эксплуатации</t>
  </si>
  <si>
    <t>Общая площадь расселенных в отчетном году аварийных жилых помещений в  многоквартирных домов, признанных в установленном порядке после 1 января 2017 года аварийными и подлежащими сносу или реконструкции в связи с физическим износом в процессе их эксплуатации</t>
  </si>
  <si>
    <t>м2</t>
  </si>
  <si>
    <t>3.1.3</t>
  </si>
  <si>
    <t>граждан</t>
  </si>
  <si>
    <t>1.1.19</t>
  </si>
  <si>
    <t>1.1.20</t>
  </si>
  <si>
    <t>1.1.21</t>
  </si>
  <si>
    <t>Мероприятие 10 "Ремонт автомобильной дороги  по ул. Строителей в р.п. Саргатское Саргатского муниципального района Омской области"</t>
  </si>
  <si>
    <t>Мероприятие 9 "Ремонт автомобильной дороги по переулку от ул. Худенко до ул. Лесной (от д.2А 10-й Квартал до д.5 10-й Квартал) в р.п. Саргатское Саргатского муниципального района Омской области"</t>
  </si>
  <si>
    <t>Мероприятие 8 "Ремонт автомобильной дороги по ул. Переулок от ул. Худенко до ул. Лесной в р.п. Саргатское Саргатского муниципального района Омской области"</t>
  </si>
  <si>
    <t>Мероприятие 2 "Ремонт автомобильной дороги по ул. Молодежная в р.п. Саргатское Саргатского муниципального района Омской области"</t>
  </si>
  <si>
    <t>Мероприятие 11 "Ремонт автомобильной дороги по ул. Товстухо (от дома № 11  до дома № 51) в р.п. Саргатское Саргатского муниципального района Омской области"</t>
  </si>
  <si>
    <t>Мероприятие 15 "Ремонт автомобильных дорог в р.п. Саргатское (ул. Новая, ул. Артамона Шеломенцева, ул. Чапаева)</t>
  </si>
  <si>
    <t>2027 год</t>
  </si>
  <si>
    <t>Основное мероприятие "Повышение эффективности деятельности администрации Саргатского городского поселения Саргатского муниципального района Омской области"</t>
  </si>
  <si>
    <t>Мероприятие 1 "Руководство и управление в сфере установленных функций органов местного самоуправления Саргатского городского поселения"</t>
  </si>
  <si>
    <t>Мероприятие 2 "Организация выплаты доплат к пенсиям муниципальным служащим муниципальных образований"</t>
  </si>
  <si>
    <t>Мероприятие 3 "Проведение выборов и референдумов"</t>
  </si>
  <si>
    <t>Мероприятие 4 "Проведение мероприятий в рамках осуществления полномочий по обеспечению населения услугами культуры"</t>
  </si>
  <si>
    <t>Мероприятие 5 "Развитие кадрового потенциала муниципального образования"</t>
  </si>
  <si>
    <t>Мероприятие 7 "Создание условий информационного, хозяйственного и транспортного обслуживания по обеспечению деятельности органов местного самоуправления"</t>
  </si>
  <si>
    <t>Мероприятие 8 "Осуществление первичного воинского учета на территориях, где отсутствуют военные комиссариаты"</t>
  </si>
  <si>
    <t>Мероприятие 11 "Поощрение городских и сельских поселений Омской области за достигнутый уровень социально-экономического развития территорий в 2021 году"</t>
  </si>
  <si>
    <t>Мероприятие 9 "Финансовое обеспечение деятельности органов местного самоуправления в части оплаты труда работников органов местного самоуправления"</t>
  </si>
  <si>
    <t>Мероприятие 3 "Принятие мер к переселению граждан из многоквартирных домов, признанных в установленном порядке после 1 января 2017 года аварийными и подлежащими сносу или реконструкции в связи с физическим износом в процессе их эксплуатации"</t>
  </si>
  <si>
    <t>Мероприятие 8 "Организация благоустройства территории поселения"</t>
  </si>
  <si>
    <t>Мероприятие 3 "Обустройство общественных территорий"</t>
  </si>
  <si>
    <t xml:space="preserve">Мероприятие 6 "Мероприятия по предупреждению и защите населения и территории от чрезвычайных ситуаций и стихийных бедствий, ликвидация последствий чрезвычайных ситуаций природного и техногенного характера" </t>
  </si>
  <si>
    <t>Мероприятие 4 "Ремонт автомобильной дороги по ул. Худенко в р.п. Саргатское Саргатского муниципального района Омской области"</t>
  </si>
  <si>
    <t>Мероприятие 2 "Оформление технической документации на объекты недвижимого имущества, находящейся в муниципальной собственности"</t>
  </si>
  <si>
    <t>Мероприятие 3 "Оформление кадастровой документации объектов недвижимости, находящейся в муниципальной собственности Саргатского городского поселения"</t>
  </si>
  <si>
    <t>Мероприятие 4 "Учет, содержание, обслуживание, материально-техническое обеспечение объектов, находящихся на территории Саргатского городского поселения"</t>
  </si>
  <si>
    <t>Мероприятие 5 "Оформление технических планов в отношении бесхозяйных газопроводов"</t>
  </si>
  <si>
    <t>Мероприятие 6 "Оформление технических планов в отношении бесхозяйных сетей жилищно-коммунального хозяйства"</t>
  </si>
  <si>
    <t>Мероприятие 7 "Оформление технических планов в отношении бесхозяйных объектов недвижимости"</t>
  </si>
  <si>
    <t>Мероприятие 2 "Предоставление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дома"</t>
  </si>
  <si>
    <t>Мероприятие 3 "Межбюджетные трансферты бюджету муниципального района на осуществление части полномочий по организации в границах поселения тепло-, водоснабжения населения и водоотведения"</t>
  </si>
  <si>
    <t>Мероприятие 1 "Ремонт автомобильной дороги по ул. Товстухо (от дома № 11  до дома № 51) в р.п. Саргатское Саргатского муниципального района Омской области"</t>
  </si>
  <si>
    <t>Мероприятие 11 "Ремонт автомобильной дороги  по ул. Октябрьская в р.п. Саргатское Саргатского муниципального района Омской области"</t>
  </si>
  <si>
    <t>Мероприятие 12 "Ремонт автомобильной дороги по ул. Комсомольская в р.п. Саргатское Саргатского муниципального района Омской области"</t>
  </si>
  <si>
    <t>Мероприятие 13 "Ремонт автомобильной дороги по ул. Кооперативная в р.п. Саргатское Саргатского муниципального района Омской области"</t>
  </si>
  <si>
    <t>Мероприятие 14 "Ремонт автомобильной дороги  по ул. 8 Марта (от д. № 2 до д. № 32) в р.п. Саргатское Саргатского муниципального района Омской области"</t>
  </si>
  <si>
    <t>Мероприятие 15 "Ремонт автомобильной дороги  по ул. Новотарская в р.п. Саргатское Саргатского муниципального района Омской области"</t>
  </si>
  <si>
    <t>Мероприятие 16 "Ремонт автомобильной дороги ул. Трактовая (от ул. Трактовая д.23 до ул. Трактовая д.25) в р.п. Саргатское Саргатского муниципального района Омской области</t>
  </si>
  <si>
    <t xml:space="preserve">Мероприятие 17 "Ремонт автомобильной дороги ул. Трактовая (от ул. Октябрьская до дома № 3 по ул. Трактовая) в р.п. Саргатское Саргатского муниципального района Омской области" </t>
  </si>
  <si>
    <t>Мероприятие 18 "Ремонт автомобильной дороги  по ул. Трактовая в р.п. Саргатское Саргатского муниципального района Омской области"</t>
  </si>
  <si>
    <t>Мероприятие 19 "Ремонт дорог общего пользования ул. Кирпичная р.п. Саргатское"</t>
  </si>
  <si>
    <t>Мероприятие 20 "Капитальный ремонт, ремонт автомобильных дорог общего пользования местного значения в поселении"</t>
  </si>
  <si>
    <t>Мероприятие 21 "Ремонт автомобильной дороги по ул. Заозерная в р.п. Саргатское Саргатского муниципального района Омской области"</t>
  </si>
  <si>
    <t>Мероприятие 22 "Ремонт автомобильной дороги по ул. Восточная в р.п. Саргатское Саргатского муниципального района Омской области"</t>
  </si>
  <si>
    <t>Итого по подпрограмме 5 "Обеспечение пожарной безопасности Саргатского городского поселения"</t>
  </si>
  <si>
    <t>Мероприятие 10 "Иные межбюджетные трансферты на осуществление части полномочий по организации и осуществлении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в соответствии с заключенными соглашениями"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</si>
</sst>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_ ;[Red]\-#,##0.00\ 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4" fontId="2" fillId="0" borderId="1" xfId="0" applyNumberFormat="1" applyFont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justify" vertical="top" wrapText="1"/>
    </xf>
    <xf numFmtId="0" fontId="2" fillId="0" borderId="5" xfId="0" applyFont="1" applyFill="1" applyBorder="1" applyAlignment="1">
      <alignment horizontal="center" vertical="top" wrapText="1"/>
    </xf>
    <xf numFmtId="164" fontId="2" fillId="0" borderId="5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4" fontId="2" fillId="0" borderId="2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164" fontId="2" fillId="0" borderId="5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" fontId="2" fillId="0" borderId="0" xfId="0" applyNumberFormat="1" applyFont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164" fontId="2" fillId="0" borderId="5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3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2" fontId="2" fillId="0" borderId="3" xfId="0" applyNumberFormat="1" applyFont="1" applyFill="1" applyBorder="1" applyAlignment="1">
      <alignment horizontal="center" vertical="top"/>
    </xf>
    <xf numFmtId="2" fontId="2" fillId="0" borderId="4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164" fontId="2" fillId="0" borderId="5" xfId="0" applyNumberFormat="1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49" fontId="2" fillId="0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50"/>
  <sheetViews>
    <sheetView tabSelected="1" view="pageBreakPreview" zoomScale="50" zoomScaleNormal="50" zoomScaleSheetLayoutView="50" workbookViewId="0">
      <pane xSplit="5" ySplit="8" topLeftCell="F526" activePane="bottomRight" state="frozen"/>
      <selection pane="topRight" activeCell="F1" sqref="F1"/>
      <selection pane="bottomLeft" activeCell="A9" sqref="A9"/>
      <selection pane="bottomRight" activeCell="B469" sqref="B469:B472"/>
    </sheetView>
  </sheetViews>
  <sheetFormatPr defaultRowHeight="18.75"/>
  <cols>
    <col min="1" max="1" width="9.140625" style="6"/>
    <col min="2" max="2" width="79.5703125" style="1" customWidth="1"/>
    <col min="3" max="3" width="7.140625" style="1" customWidth="1"/>
    <col min="4" max="4" width="7.7109375" style="1" customWidth="1"/>
    <col min="5" max="5" width="21.140625" style="1" customWidth="1"/>
    <col min="6" max="6" width="65.5703125" style="1" customWidth="1"/>
    <col min="7" max="7" width="24.140625" style="1" customWidth="1"/>
    <col min="8" max="8" width="22.42578125" style="1" customWidth="1"/>
    <col min="9" max="9" width="21.7109375" style="1" customWidth="1"/>
    <col min="10" max="11" width="21.140625" style="1" customWidth="1"/>
    <col min="12" max="14" width="21.7109375" style="1" customWidth="1"/>
    <col min="15" max="15" width="31.7109375" style="1" customWidth="1"/>
    <col min="16" max="16" width="14.28515625" style="11" customWidth="1"/>
    <col min="17" max="17" width="15.28515625" style="1" customWidth="1"/>
    <col min="18" max="18" width="13.7109375" style="1" customWidth="1"/>
    <col min="19" max="19" width="13.5703125" style="1" customWidth="1"/>
    <col min="20" max="20" width="13.42578125" style="1" customWidth="1"/>
    <col min="21" max="23" width="13.85546875" style="1" customWidth="1"/>
    <col min="24" max="24" width="13.5703125" style="1" customWidth="1"/>
    <col min="25" max="16384" width="9.140625" style="1"/>
  </cols>
  <sheetData>
    <row r="1" spans="1:24" ht="96.75" customHeight="1">
      <c r="A1" s="86" t="s">
        <v>148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</row>
    <row r="2" spans="1:24" ht="69" customHeight="1">
      <c r="A2" s="93" t="s">
        <v>147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</row>
    <row r="3" spans="1:24" ht="30.75" customHeight="1"/>
    <row r="4" spans="1:24" ht="38.25" customHeight="1">
      <c r="A4" s="107" t="s">
        <v>0</v>
      </c>
      <c r="B4" s="102" t="s">
        <v>1</v>
      </c>
      <c r="C4" s="96" t="s">
        <v>2</v>
      </c>
      <c r="D4" s="98"/>
      <c r="E4" s="102" t="s">
        <v>124</v>
      </c>
      <c r="F4" s="96" t="s">
        <v>5</v>
      </c>
      <c r="G4" s="97"/>
      <c r="H4" s="97"/>
      <c r="I4" s="97"/>
      <c r="J4" s="97"/>
      <c r="K4" s="97"/>
      <c r="L4" s="97"/>
      <c r="M4" s="97"/>
      <c r="N4" s="97"/>
      <c r="O4" s="96" t="s">
        <v>123</v>
      </c>
      <c r="P4" s="97"/>
      <c r="Q4" s="97"/>
      <c r="R4" s="97"/>
      <c r="S4" s="97"/>
      <c r="T4" s="97"/>
      <c r="U4" s="97"/>
      <c r="V4" s="97"/>
      <c r="W4" s="97"/>
      <c r="X4" s="98"/>
    </row>
    <row r="5" spans="1:24">
      <c r="A5" s="107"/>
      <c r="B5" s="103"/>
      <c r="C5" s="102" t="s">
        <v>3</v>
      </c>
      <c r="D5" s="102" t="s">
        <v>4</v>
      </c>
      <c r="E5" s="103"/>
      <c r="F5" s="102" t="s">
        <v>6</v>
      </c>
      <c r="G5" s="99" t="s">
        <v>7</v>
      </c>
      <c r="H5" s="100"/>
      <c r="I5" s="100"/>
      <c r="J5" s="100"/>
      <c r="K5" s="100"/>
      <c r="L5" s="100"/>
      <c r="M5" s="100"/>
      <c r="N5" s="100"/>
      <c r="O5" s="105" t="s">
        <v>9</v>
      </c>
      <c r="P5" s="105" t="s">
        <v>10</v>
      </c>
      <c r="Q5" s="99" t="s">
        <v>11</v>
      </c>
      <c r="R5" s="100"/>
      <c r="S5" s="100"/>
      <c r="T5" s="100"/>
      <c r="U5" s="100"/>
      <c r="V5" s="100"/>
      <c r="W5" s="100"/>
      <c r="X5" s="101"/>
    </row>
    <row r="6" spans="1:24">
      <c r="A6" s="107"/>
      <c r="B6" s="103"/>
      <c r="C6" s="103"/>
      <c r="D6" s="103"/>
      <c r="E6" s="103"/>
      <c r="F6" s="103"/>
      <c r="G6" s="105" t="s">
        <v>8</v>
      </c>
      <c r="H6" s="99" t="s">
        <v>122</v>
      </c>
      <c r="I6" s="100"/>
      <c r="J6" s="100"/>
      <c r="K6" s="100"/>
      <c r="L6" s="100"/>
      <c r="M6" s="100"/>
      <c r="N6" s="100"/>
      <c r="O6" s="108"/>
      <c r="P6" s="108"/>
      <c r="Q6" s="105" t="s">
        <v>27</v>
      </c>
      <c r="R6" s="99" t="s">
        <v>122</v>
      </c>
      <c r="S6" s="100"/>
      <c r="T6" s="100"/>
      <c r="U6" s="100"/>
      <c r="V6" s="100"/>
      <c r="W6" s="100"/>
      <c r="X6" s="101"/>
    </row>
    <row r="7" spans="1:24" ht="112.5" customHeight="1">
      <c r="A7" s="107"/>
      <c r="B7" s="104"/>
      <c r="C7" s="104"/>
      <c r="D7" s="104"/>
      <c r="E7" s="104"/>
      <c r="F7" s="104"/>
      <c r="G7" s="106"/>
      <c r="H7" s="23" t="s">
        <v>145</v>
      </c>
      <c r="I7" s="23" t="s">
        <v>164</v>
      </c>
      <c r="J7" s="23" t="s">
        <v>146</v>
      </c>
      <c r="K7" s="23" t="s">
        <v>180</v>
      </c>
      <c r="L7" s="23" t="s">
        <v>191</v>
      </c>
      <c r="M7" s="23" t="s">
        <v>192</v>
      </c>
      <c r="N7" s="23" t="s">
        <v>229</v>
      </c>
      <c r="O7" s="106"/>
      <c r="P7" s="106"/>
      <c r="Q7" s="106"/>
      <c r="R7" s="23" t="s">
        <v>145</v>
      </c>
      <c r="S7" s="23" t="s">
        <v>164</v>
      </c>
      <c r="T7" s="23" t="s">
        <v>146</v>
      </c>
      <c r="U7" s="23" t="s">
        <v>180</v>
      </c>
      <c r="V7" s="23" t="s">
        <v>191</v>
      </c>
      <c r="W7" s="23" t="s">
        <v>192</v>
      </c>
      <c r="X7" s="23" t="s">
        <v>229</v>
      </c>
    </row>
    <row r="8" spans="1:24" ht="16.5" customHeight="1">
      <c r="A8" s="5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4">
        <v>13</v>
      </c>
      <c r="N8" s="2">
        <v>14</v>
      </c>
      <c r="O8" s="2">
        <v>15</v>
      </c>
      <c r="P8" s="2">
        <v>16</v>
      </c>
      <c r="Q8" s="2">
        <v>17</v>
      </c>
      <c r="R8" s="2">
        <v>18</v>
      </c>
      <c r="S8" s="2">
        <v>19</v>
      </c>
      <c r="T8" s="2">
        <v>20</v>
      </c>
      <c r="U8" s="2">
        <v>21</v>
      </c>
      <c r="V8" s="2">
        <v>22</v>
      </c>
      <c r="W8" s="26">
        <v>23</v>
      </c>
      <c r="X8" s="2">
        <v>24</v>
      </c>
    </row>
    <row r="9" spans="1:24" ht="44.25" customHeight="1">
      <c r="A9" s="95" t="s">
        <v>28</v>
      </c>
      <c r="B9" s="95"/>
      <c r="C9" s="55" t="s">
        <v>145</v>
      </c>
      <c r="D9" s="55" t="s">
        <v>229</v>
      </c>
      <c r="E9" s="2" t="s">
        <v>14</v>
      </c>
      <c r="F9" s="2" t="s">
        <v>14</v>
      </c>
      <c r="G9" s="2" t="s">
        <v>14</v>
      </c>
      <c r="H9" s="29" t="s">
        <v>14</v>
      </c>
      <c r="I9" s="29" t="s">
        <v>14</v>
      </c>
      <c r="J9" s="29" t="s">
        <v>14</v>
      </c>
      <c r="K9" s="29" t="s">
        <v>14</v>
      </c>
      <c r="L9" s="29" t="s">
        <v>14</v>
      </c>
      <c r="M9" s="26" t="s">
        <v>14</v>
      </c>
      <c r="N9" s="2" t="s">
        <v>14</v>
      </c>
      <c r="O9" s="2" t="s">
        <v>14</v>
      </c>
      <c r="P9" s="2" t="s">
        <v>14</v>
      </c>
      <c r="Q9" s="2" t="s">
        <v>14</v>
      </c>
      <c r="R9" s="26" t="s">
        <v>14</v>
      </c>
      <c r="S9" s="26" t="s">
        <v>14</v>
      </c>
      <c r="T9" s="2" t="s">
        <v>14</v>
      </c>
      <c r="U9" s="2" t="s">
        <v>14</v>
      </c>
      <c r="V9" s="2" t="s">
        <v>14</v>
      </c>
      <c r="W9" s="26" t="s">
        <v>14</v>
      </c>
      <c r="X9" s="2" t="s">
        <v>14</v>
      </c>
    </row>
    <row r="10" spans="1:24" ht="75.75" customHeight="1">
      <c r="A10" s="95" t="s">
        <v>29</v>
      </c>
      <c r="B10" s="95"/>
      <c r="C10" s="55" t="s">
        <v>145</v>
      </c>
      <c r="D10" s="55" t="s">
        <v>229</v>
      </c>
      <c r="E10" s="2" t="s">
        <v>14</v>
      </c>
      <c r="F10" s="2" t="s">
        <v>14</v>
      </c>
      <c r="G10" s="2" t="s">
        <v>14</v>
      </c>
      <c r="H10" s="29" t="s">
        <v>14</v>
      </c>
      <c r="I10" s="29" t="s">
        <v>14</v>
      </c>
      <c r="J10" s="29" t="s">
        <v>14</v>
      </c>
      <c r="K10" s="29" t="s">
        <v>14</v>
      </c>
      <c r="L10" s="29" t="s">
        <v>14</v>
      </c>
      <c r="M10" s="26" t="s">
        <v>14</v>
      </c>
      <c r="N10" s="2" t="s">
        <v>14</v>
      </c>
      <c r="O10" s="2" t="s">
        <v>14</v>
      </c>
      <c r="P10" s="2" t="s">
        <v>14</v>
      </c>
      <c r="Q10" s="2" t="s">
        <v>14</v>
      </c>
      <c r="R10" s="26" t="s">
        <v>14</v>
      </c>
      <c r="S10" s="26" t="s">
        <v>14</v>
      </c>
      <c r="T10" s="2" t="s">
        <v>14</v>
      </c>
      <c r="U10" s="2" t="s">
        <v>14</v>
      </c>
      <c r="V10" s="2" t="s">
        <v>14</v>
      </c>
      <c r="W10" s="26" t="s">
        <v>14</v>
      </c>
      <c r="X10" s="2" t="s">
        <v>14</v>
      </c>
    </row>
    <row r="11" spans="1:24" ht="59.25" customHeight="1">
      <c r="A11" s="95" t="s">
        <v>30</v>
      </c>
      <c r="B11" s="95"/>
      <c r="C11" s="55" t="s">
        <v>145</v>
      </c>
      <c r="D11" s="55" t="s">
        <v>229</v>
      </c>
      <c r="E11" s="2" t="s">
        <v>14</v>
      </c>
      <c r="F11" s="2" t="s">
        <v>14</v>
      </c>
      <c r="G11" s="2" t="s">
        <v>14</v>
      </c>
      <c r="H11" s="29" t="s">
        <v>14</v>
      </c>
      <c r="I11" s="29" t="s">
        <v>14</v>
      </c>
      <c r="J11" s="29" t="s">
        <v>14</v>
      </c>
      <c r="K11" s="29" t="s">
        <v>14</v>
      </c>
      <c r="L11" s="29" t="s">
        <v>14</v>
      </c>
      <c r="M11" s="26" t="s">
        <v>14</v>
      </c>
      <c r="N11" s="2" t="s">
        <v>14</v>
      </c>
      <c r="O11" s="2" t="s">
        <v>14</v>
      </c>
      <c r="P11" s="2" t="s">
        <v>14</v>
      </c>
      <c r="Q11" s="2" t="s">
        <v>14</v>
      </c>
      <c r="R11" s="26" t="s">
        <v>14</v>
      </c>
      <c r="S11" s="26" t="s">
        <v>14</v>
      </c>
      <c r="T11" s="2" t="s">
        <v>14</v>
      </c>
      <c r="U11" s="2" t="s">
        <v>14</v>
      </c>
      <c r="V11" s="2" t="s">
        <v>14</v>
      </c>
      <c r="W11" s="26" t="s">
        <v>14</v>
      </c>
      <c r="X11" s="2" t="s">
        <v>14</v>
      </c>
    </row>
    <row r="12" spans="1:24" ht="27.75" customHeight="1">
      <c r="A12" s="111">
        <v>1</v>
      </c>
      <c r="B12" s="95" t="s">
        <v>69</v>
      </c>
      <c r="C12" s="91" t="s">
        <v>145</v>
      </c>
      <c r="D12" s="91" t="s">
        <v>229</v>
      </c>
      <c r="E12" s="90" t="s">
        <v>31</v>
      </c>
      <c r="F12" s="3" t="s">
        <v>15</v>
      </c>
      <c r="G12" s="9">
        <f t="shared" ref="G12:G18" si="0">SUM(H12:N12)</f>
        <v>135409884</v>
      </c>
      <c r="H12" s="7">
        <f t="shared" ref="H12:K12" si="1">H13+H14+H15</f>
        <v>12414377</v>
      </c>
      <c r="I12" s="7">
        <f t="shared" si="1"/>
        <v>15779266.85</v>
      </c>
      <c r="J12" s="7">
        <f t="shared" si="1"/>
        <v>18124749.170000002</v>
      </c>
      <c r="K12" s="7">
        <f t="shared" si="1"/>
        <v>20903467.640000001</v>
      </c>
      <c r="L12" s="7">
        <f t="shared" ref="L12:M12" si="2">L13+L14+L15</f>
        <v>22612602.780000001</v>
      </c>
      <c r="M12" s="7">
        <f t="shared" si="2"/>
        <v>22766207.780000001</v>
      </c>
      <c r="N12" s="7">
        <f t="shared" ref="N12" si="3">N13+N14+N15</f>
        <v>22809212.780000001</v>
      </c>
      <c r="O12" s="64" t="s">
        <v>14</v>
      </c>
      <c r="P12" s="64" t="s">
        <v>14</v>
      </c>
      <c r="Q12" s="64" t="s">
        <v>14</v>
      </c>
      <c r="R12" s="69" t="s">
        <v>14</v>
      </c>
      <c r="S12" s="64" t="s">
        <v>14</v>
      </c>
      <c r="T12" s="64" t="s">
        <v>14</v>
      </c>
      <c r="U12" s="64" t="s">
        <v>14</v>
      </c>
      <c r="V12" s="64" t="s">
        <v>14</v>
      </c>
      <c r="W12" s="64" t="s">
        <v>14</v>
      </c>
      <c r="X12" s="64" t="s">
        <v>14</v>
      </c>
    </row>
    <row r="13" spans="1:24" ht="47.25" customHeight="1">
      <c r="A13" s="111"/>
      <c r="B13" s="95"/>
      <c r="C13" s="92"/>
      <c r="D13" s="92"/>
      <c r="E13" s="90"/>
      <c r="F13" s="3" t="s">
        <v>34</v>
      </c>
      <c r="G13" s="9">
        <f t="shared" si="0"/>
        <v>128525078.90000001</v>
      </c>
      <c r="H13" s="8">
        <f t="shared" ref="H13:H14" si="4">H17+H65</f>
        <v>11460171</v>
      </c>
      <c r="I13" s="8">
        <f t="shared" ref="I13:N15" si="5">I17+I65</f>
        <v>14953305.75</v>
      </c>
      <c r="J13" s="8">
        <f t="shared" si="5"/>
        <v>17311425.170000002</v>
      </c>
      <c r="K13" s="8">
        <f t="shared" si="5"/>
        <v>19979785.640000001</v>
      </c>
      <c r="L13" s="8">
        <f>L17+L65</f>
        <v>21573463.780000001</v>
      </c>
      <c r="M13" s="8">
        <f t="shared" si="5"/>
        <v>21623463.780000001</v>
      </c>
      <c r="N13" s="8">
        <f t="shared" si="5"/>
        <v>21623463.780000001</v>
      </c>
      <c r="O13" s="64"/>
      <c r="P13" s="64"/>
      <c r="Q13" s="64"/>
      <c r="R13" s="70"/>
      <c r="S13" s="64"/>
      <c r="T13" s="64"/>
      <c r="U13" s="64"/>
      <c r="V13" s="64"/>
      <c r="W13" s="64"/>
      <c r="X13" s="64"/>
    </row>
    <row r="14" spans="1:24" ht="36" customHeight="1">
      <c r="A14" s="111"/>
      <c r="B14" s="95"/>
      <c r="C14" s="92"/>
      <c r="D14" s="92"/>
      <c r="E14" s="90"/>
      <c r="F14" s="3" t="s">
        <v>32</v>
      </c>
      <c r="G14" s="9">
        <f t="shared" si="0"/>
        <v>499038.1</v>
      </c>
      <c r="H14" s="8">
        <f t="shared" si="4"/>
        <v>325500</v>
      </c>
      <c r="I14" s="8">
        <f t="shared" si="5"/>
        <v>146688.1</v>
      </c>
      <c r="J14" s="8">
        <f t="shared" si="5"/>
        <v>26850</v>
      </c>
      <c r="K14" s="8">
        <f t="shared" si="5"/>
        <v>0</v>
      </c>
      <c r="L14" s="8">
        <f t="shared" si="5"/>
        <v>0</v>
      </c>
      <c r="M14" s="8">
        <f t="shared" si="5"/>
        <v>0</v>
      </c>
      <c r="N14" s="8">
        <f t="shared" si="5"/>
        <v>0</v>
      </c>
      <c r="O14" s="64"/>
      <c r="P14" s="64"/>
      <c r="Q14" s="64"/>
      <c r="R14" s="70"/>
      <c r="S14" s="64"/>
      <c r="T14" s="64"/>
      <c r="U14" s="64"/>
      <c r="V14" s="64"/>
      <c r="W14" s="64"/>
      <c r="X14" s="64"/>
    </row>
    <row r="15" spans="1:24" ht="37.5" customHeight="1">
      <c r="A15" s="111"/>
      <c r="B15" s="95"/>
      <c r="C15" s="109"/>
      <c r="D15" s="109"/>
      <c r="E15" s="90"/>
      <c r="F15" s="4" t="s">
        <v>33</v>
      </c>
      <c r="G15" s="9">
        <f t="shared" si="0"/>
        <v>6385767</v>
      </c>
      <c r="H15" s="8">
        <f>H19+H67</f>
        <v>628706</v>
      </c>
      <c r="I15" s="8">
        <f t="shared" si="5"/>
        <v>679273</v>
      </c>
      <c r="J15" s="8">
        <f t="shared" si="5"/>
        <v>786474</v>
      </c>
      <c r="K15" s="8">
        <f t="shared" si="5"/>
        <v>923682</v>
      </c>
      <c r="L15" s="8">
        <f t="shared" si="5"/>
        <v>1039139</v>
      </c>
      <c r="M15" s="8">
        <f t="shared" si="5"/>
        <v>1142744</v>
      </c>
      <c r="N15" s="8">
        <f t="shared" si="5"/>
        <v>1185749</v>
      </c>
      <c r="O15" s="64"/>
      <c r="P15" s="64"/>
      <c r="Q15" s="64"/>
      <c r="R15" s="63"/>
      <c r="S15" s="64"/>
      <c r="T15" s="64"/>
      <c r="U15" s="64"/>
      <c r="V15" s="64"/>
      <c r="W15" s="64"/>
      <c r="X15" s="64"/>
    </row>
    <row r="16" spans="1:24" ht="135" customHeight="1">
      <c r="A16" s="113" t="s">
        <v>17</v>
      </c>
      <c r="B16" s="73" t="s">
        <v>230</v>
      </c>
      <c r="C16" s="91" t="s">
        <v>145</v>
      </c>
      <c r="D16" s="91" t="s">
        <v>229</v>
      </c>
      <c r="E16" s="91" t="s">
        <v>31</v>
      </c>
      <c r="F16" s="3" t="s">
        <v>15</v>
      </c>
      <c r="G16" s="9">
        <f t="shared" si="0"/>
        <v>134302960.27000001</v>
      </c>
      <c r="H16" s="7">
        <f t="shared" ref="H16:N16" si="6">H17+H18+H19</f>
        <v>12012620.57</v>
      </c>
      <c r="I16" s="7">
        <f t="shared" si="6"/>
        <v>15493581.93</v>
      </c>
      <c r="J16" s="7">
        <f t="shared" si="6"/>
        <v>18080755.640000001</v>
      </c>
      <c r="K16" s="7">
        <f t="shared" si="6"/>
        <v>20827978.789999999</v>
      </c>
      <c r="L16" s="7">
        <f t="shared" si="6"/>
        <v>22512602.780000001</v>
      </c>
      <c r="M16" s="7">
        <f t="shared" si="6"/>
        <v>22666207.780000001</v>
      </c>
      <c r="N16" s="7">
        <f t="shared" si="6"/>
        <v>22709212.780000001</v>
      </c>
      <c r="O16" s="16" t="s">
        <v>72</v>
      </c>
      <c r="P16" s="17" t="s">
        <v>23</v>
      </c>
      <c r="Q16" s="2" t="s">
        <v>16</v>
      </c>
      <c r="R16" s="18">
        <v>100</v>
      </c>
      <c r="S16" s="18">
        <v>100</v>
      </c>
      <c r="T16" s="18">
        <v>100</v>
      </c>
      <c r="U16" s="18">
        <v>100</v>
      </c>
      <c r="V16" s="18">
        <v>100</v>
      </c>
      <c r="W16" s="18">
        <v>100</v>
      </c>
      <c r="X16" s="18">
        <v>100</v>
      </c>
    </row>
    <row r="17" spans="1:24" ht="246" customHeight="1">
      <c r="A17" s="114"/>
      <c r="B17" s="112"/>
      <c r="C17" s="92"/>
      <c r="D17" s="92"/>
      <c r="E17" s="92"/>
      <c r="F17" s="3" t="s">
        <v>34</v>
      </c>
      <c r="G17" s="9">
        <f t="shared" si="0"/>
        <v>127863843.27000001</v>
      </c>
      <c r="H17" s="58">
        <f>H21+H25+H29+H33+H37+H41+H45+H49+H53+H57+H61</f>
        <v>11357414.57</v>
      </c>
      <c r="I17" s="58">
        <f t="shared" ref="I17:N17" si="7">I21+I25+I29+I33+I37+I41+I45+I49+I53+I57+I61</f>
        <v>14814308.93</v>
      </c>
      <c r="J17" s="58">
        <f t="shared" si="7"/>
        <v>17267431.640000001</v>
      </c>
      <c r="K17" s="58">
        <f t="shared" si="7"/>
        <v>19904296.789999999</v>
      </c>
      <c r="L17" s="58">
        <f t="shared" si="7"/>
        <v>21473463.780000001</v>
      </c>
      <c r="M17" s="58">
        <f t="shared" si="7"/>
        <v>21523463.780000001</v>
      </c>
      <c r="N17" s="58">
        <f t="shared" si="7"/>
        <v>21523463.780000001</v>
      </c>
      <c r="O17" s="19" t="s">
        <v>73</v>
      </c>
      <c r="P17" s="17" t="s">
        <v>23</v>
      </c>
      <c r="Q17" s="2" t="s">
        <v>16</v>
      </c>
      <c r="R17" s="18">
        <v>100</v>
      </c>
      <c r="S17" s="18">
        <v>100</v>
      </c>
      <c r="T17" s="18">
        <v>100</v>
      </c>
      <c r="U17" s="18">
        <v>100</v>
      </c>
      <c r="V17" s="18">
        <v>100</v>
      </c>
      <c r="W17" s="18">
        <v>100</v>
      </c>
      <c r="X17" s="18">
        <v>100</v>
      </c>
    </row>
    <row r="18" spans="1:24" ht="155.25" customHeight="1">
      <c r="A18" s="114"/>
      <c r="B18" s="112"/>
      <c r="C18" s="92"/>
      <c r="D18" s="92"/>
      <c r="E18" s="92"/>
      <c r="F18" s="49" t="s">
        <v>32</v>
      </c>
      <c r="G18" s="9">
        <f t="shared" si="0"/>
        <v>53350</v>
      </c>
      <c r="H18" s="58">
        <f t="shared" ref="H18:N18" si="8">H22+H26+H30+H34+H38+H42+H46+H50+H54+H58+H62</f>
        <v>26500</v>
      </c>
      <c r="I18" s="58">
        <f t="shared" si="8"/>
        <v>0</v>
      </c>
      <c r="J18" s="58">
        <f t="shared" si="8"/>
        <v>26850</v>
      </c>
      <c r="K18" s="58">
        <f t="shared" si="8"/>
        <v>0</v>
      </c>
      <c r="L18" s="58">
        <f t="shared" si="8"/>
        <v>0</v>
      </c>
      <c r="M18" s="58">
        <f t="shared" si="8"/>
        <v>0</v>
      </c>
      <c r="N18" s="58">
        <f t="shared" si="8"/>
        <v>0</v>
      </c>
      <c r="O18" s="13" t="s">
        <v>74</v>
      </c>
      <c r="P18" s="14" t="s">
        <v>23</v>
      </c>
      <c r="Q18" s="12" t="s">
        <v>16</v>
      </c>
      <c r="R18" s="33">
        <v>100</v>
      </c>
      <c r="S18" s="33">
        <v>100</v>
      </c>
      <c r="T18" s="33">
        <v>100</v>
      </c>
      <c r="U18" s="33">
        <v>100</v>
      </c>
      <c r="V18" s="33">
        <v>100</v>
      </c>
      <c r="W18" s="27">
        <v>100</v>
      </c>
      <c r="X18" s="15">
        <v>100</v>
      </c>
    </row>
    <row r="19" spans="1:24" ht="120" customHeight="1">
      <c r="A19" s="114"/>
      <c r="B19" s="112"/>
      <c r="C19" s="92"/>
      <c r="D19" s="92"/>
      <c r="E19" s="92"/>
      <c r="F19" s="59" t="s">
        <v>33</v>
      </c>
      <c r="G19" s="9">
        <f t="shared" ref="G19:G147" si="9">SUM(H19:N19)</f>
        <v>6385767</v>
      </c>
      <c r="H19" s="53">
        <f>H23+H27+H31+H35+H39+H43+H47+H51+H55+H59+H63</f>
        <v>628706</v>
      </c>
      <c r="I19" s="58">
        <f t="shared" ref="I19:N19" si="10">I23+I27+I31+I35+I39+I43+I47+I51+I55+I59+I63</f>
        <v>679273</v>
      </c>
      <c r="J19" s="58">
        <f t="shared" si="10"/>
        <v>786474</v>
      </c>
      <c r="K19" s="58">
        <f t="shared" si="10"/>
        <v>923682</v>
      </c>
      <c r="L19" s="58">
        <f t="shared" si="10"/>
        <v>1039139</v>
      </c>
      <c r="M19" s="58">
        <f t="shared" si="10"/>
        <v>1142744</v>
      </c>
      <c r="N19" s="58">
        <f t="shared" si="10"/>
        <v>1185749</v>
      </c>
      <c r="O19" s="13" t="s">
        <v>75</v>
      </c>
      <c r="P19" s="14" t="s">
        <v>23</v>
      </c>
      <c r="Q19" s="12" t="s">
        <v>16</v>
      </c>
      <c r="R19" s="33">
        <v>100</v>
      </c>
      <c r="S19" s="33">
        <v>100</v>
      </c>
      <c r="T19" s="33">
        <v>100</v>
      </c>
      <c r="U19" s="33">
        <v>100</v>
      </c>
      <c r="V19" s="33">
        <v>100</v>
      </c>
      <c r="W19" s="27">
        <v>100</v>
      </c>
      <c r="X19" s="15">
        <v>100</v>
      </c>
    </row>
    <row r="20" spans="1:24" ht="32.25" customHeight="1">
      <c r="A20" s="65" t="s">
        <v>21</v>
      </c>
      <c r="B20" s="67" t="s">
        <v>231</v>
      </c>
      <c r="C20" s="60" t="s">
        <v>145</v>
      </c>
      <c r="D20" s="60" t="s">
        <v>229</v>
      </c>
      <c r="E20" s="62" t="s">
        <v>31</v>
      </c>
      <c r="F20" s="51" t="s">
        <v>15</v>
      </c>
      <c r="G20" s="35">
        <f t="shared" ref="G20:G23" si="11">SUM(H20:N20)</f>
        <v>49088668.329999998</v>
      </c>
      <c r="H20" s="21">
        <f t="shared" ref="H20:N20" si="12">H21+H22+H23</f>
        <v>5111401.33</v>
      </c>
      <c r="I20" s="21">
        <f t="shared" si="12"/>
        <v>5785157</v>
      </c>
      <c r="J20" s="7">
        <f t="shared" si="12"/>
        <v>6991170</v>
      </c>
      <c r="K20" s="7">
        <f t="shared" si="12"/>
        <v>7712980</v>
      </c>
      <c r="L20" s="7">
        <f t="shared" si="12"/>
        <v>7829320</v>
      </c>
      <c r="M20" s="7">
        <f t="shared" si="12"/>
        <v>7829320</v>
      </c>
      <c r="N20" s="7">
        <f t="shared" si="12"/>
        <v>7829320</v>
      </c>
      <c r="O20" s="63" t="s">
        <v>14</v>
      </c>
      <c r="P20" s="64" t="s">
        <v>14</v>
      </c>
      <c r="Q20" s="64" t="s">
        <v>14</v>
      </c>
      <c r="R20" s="64" t="s">
        <v>14</v>
      </c>
      <c r="S20" s="64" t="s">
        <v>14</v>
      </c>
      <c r="T20" s="64" t="s">
        <v>14</v>
      </c>
      <c r="U20" s="64" t="s">
        <v>14</v>
      </c>
      <c r="V20" s="64" t="s">
        <v>14</v>
      </c>
      <c r="W20" s="64" t="s">
        <v>14</v>
      </c>
      <c r="X20" s="64" t="s">
        <v>14</v>
      </c>
    </row>
    <row r="21" spans="1:24" ht="47.25" customHeight="1">
      <c r="A21" s="66"/>
      <c r="B21" s="68"/>
      <c r="C21" s="61"/>
      <c r="D21" s="61"/>
      <c r="E21" s="62"/>
      <c r="F21" s="51" t="s">
        <v>34</v>
      </c>
      <c r="G21" s="35">
        <f t="shared" si="11"/>
        <v>49061818.329999998</v>
      </c>
      <c r="H21" s="21">
        <v>5111401.33</v>
      </c>
      <c r="I21" s="21">
        <v>5785157</v>
      </c>
      <c r="J21" s="7">
        <v>6964320</v>
      </c>
      <c r="K21" s="7">
        <v>7712980</v>
      </c>
      <c r="L21" s="7">
        <v>7829320</v>
      </c>
      <c r="M21" s="7">
        <v>7829320</v>
      </c>
      <c r="N21" s="7">
        <v>7829320</v>
      </c>
      <c r="O21" s="64"/>
      <c r="P21" s="64"/>
      <c r="Q21" s="64"/>
      <c r="R21" s="64"/>
      <c r="S21" s="64"/>
      <c r="T21" s="64"/>
      <c r="U21" s="64"/>
      <c r="V21" s="64"/>
      <c r="W21" s="64"/>
      <c r="X21" s="64"/>
    </row>
    <row r="22" spans="1:24" ht="42.75" customHeight="1">
      <c r="A22" s="66"/>
      <c r="B22" s="68"/>
      <c r="C22" s="61"/>
      <c r="D22" s="61"/>
      <c r="E22" s="62"/>
      <c r="F22" s="51" t="s">
        <v>32</v>
      </c>
      <c r="G22" s="35">
        <f t="shared" si="11"/>
        <v>26850</v>
      </c>
      <c r="H22" s="21">
        <v>0</v>
      </c>
      <c r="I22" s="21">
        <v>0</v>
      </c>
      <c r="J22" s="7">
        <v>26850</v>
      </c>
      <c r="K22" s="7">
        <f>K66+K70</f>
        <v>0</v>
      </c>
      <c r="L22" s="7">
        <f>L66+L70</f>
        <v>0</v>
      </c>
      <c r="M22" s="7">
        <f>M66+M70</f>
        <v>0</v>
      </c>
      <c r="N22" s="7">
        <f>N66+N70</f>
        <v>0</v>
      </c>
      <c r="O22" s="64"/>
      <c r="P22" s="64"/>
      <c r="Q22" s="64"/>
      <c r="R22" s="64"/>
      <c r="S22" s="64"/>
      <c r="T22" s="64"/>
      <c r="U22" s="64"/>
      <c r="V22" s="64"/>
      <c r="W22" s="64"/>
      <c r="X22" s="64"/>
    </row>
    <row r="23" spans="1:24" ht="41.25" customHeight="1">
      <c r="A23" s="66"/>
      <c r="B23" s="68"/>
      <c r="C23" s="61"/>
      <c r="D23" s="61"/>
      <c r="E23" s="62"/>
      <c r="F23" s="52" t="s">
        <v>33</v>
      </c>
      <c r="G23" s="35">
        <f t="shared" si="11"/>
        <v>0</v>
      </c>
      <c r="H23" s="21">
        <f t="shared" ref="H23:N23" si="13">H67+H71</f>
        <v>0</v>
      </c>
      <c r="I23" s="21">
        <f t="shared" si="13"/>
        <v>0</v>
      </c>
      <c r="J23" s="7">
        <f t="shared" si="13"/>
        <v>0</v>
      </c>
      <c r="K23" s="7">
        <f t="shared" si="13"/>
        <v>0</v>
      </c>
      <c r="L23" s="7">
        <f t="shared" si="13"/>
        <v>0</v>
      </c>
      <c r="M23" s="7">
        <f t="shared" si="13"/>
        <v>0</v>
      </c>
      <c r="N23" s="7">
        <f t="shared" si="13"/>
        <v>0</v>
      </c>
      <c r="O23" s="64"/>
      <c r="P23" s="64"/>
      <c r="Q23" s="64"/>
      <c r="R23" s="64"/>
      <c r="S23" s="64"/>
      <c r="T23" s="64"/>
      <c r="U23" s="64"/>
      <c r="V23" s="64"/>
      <c r="W23" s="64"/>
      <c r="X23" s="64"/>
    </row>
    <row r="24" spans="1:24" ht="32.25" customHeight="1">
      <c r="A24" s="45" t="s">
        <v>22</v>
      </c>
      <c r="B24" s="67" t="s">
        <v>232</v>
      </c>
      <c r="C24" s="60" t="s">
        <v>145</v>
      </c>
      <c r="D24" s="60" t="s">
        <v>229</v>
      </c>
      <c r="E24" s="62" t="s">
        <v>31</v>
      </c>
      <c r="F24" s="51" t="s">
        <v>15</v>
      </c>
      <c r="G24" s="35">
        <f t="shared" ref="G24:G27" si="14">SUM(H24:N24)</f>
        <v>650976</v>
      </c>
      <c r="H24" s="21">
        <f t="shared" ref="H24:N24" si="15">H25+H26+H27</f>
        <v>61488</v>
      </c>
      <c r="I24" s="21">
        <f t="shared" si="15"/>
        <v>61488</v>
      </c>
      <c r="J24" s="7">
        <f t="shared" si="15"/>
        <v>96000</v>
      </c>
      <c r="K24" s="7">
        <f t="shared" si="15"/>
        <v>108000</v>
      </c>
      <c r="L24" s="7">
        <f t="shared" si="15"/>
        <v>108000</v>
      </c>
      <c r="M24" s="7">
        <f t="shared" si="15"/>
        <v>108000</v>
      </c>
      <c r="N24" s="7">
        <f t="shared" si="15"/>
        <v>108000</v>
      </c>
      <c r="O24" s="63" t="s">
        <v>14</v>
      </c>
      <c r="P24" s="64" t="s">
        <v>14</v>
      </c>
      <c r="Q24" s="64" t="s">
        <v>14</v>
      </c>
      <c r="R24" s="64" t="s">
        <v>14</v>
      </c>
      <c r="S24" s="64" t="s">
        <v>14</v>
      </c>
      <c r="T24" s="64" t="s">
        <v>14</v>
      </c>
      <c r="U24" s="64" t="s">
        <v>14</v>
      </c>
      <c r="V24" s="64" t="s">
        <v>14</v>
      </c>
      <c r="W24" s="64" t="s">
        <v>14</v>
      </c>
      <c r="X24" s="64" t="s">
        <v>14</v>
      </c>
    </row>
    <row r="25" spans="1:24" ht="47.25" customHeight="1">
      <c r="A25" s="46"/>
      <c r="B25" s="68"/>
      <c r="C25" s="61"/>
      <c r="D25" s="61"/>
      <c r="E25" s="62"/>
      <c r="F25" s="51" t="s">
        <v>34</v>
      </c>
      <c r="G25" s="35">
        <f t="shared" si="14"/>
        <v>650976</v>
      </c>
      <c r="H25" s="21">
        <v>61488</v>
      </c>
      <c r="I25" s="21">
        <v>61488</v>
      </c>
      <c r="J25" s="7">
        <v>96000</v>
      </c>
      <c r="K25" s="7">
        <v>108000</v>
      </c>
      <c r="L25" s="7">
        <v>108000</v>
      </c>
      <c r="M25" s="7">
        <v>108000</v>
      </c>
      <c r="N25" s="7">
        <v>108000</v>
      </c>
      <c r="O25" s="64"/>
      <c r="P25" s="64"/>
      <c r="Q25" s="64"/>
      <c r="R25" s="64"/>
      <c r="S25" s="64"/>
      <c r="T25" s="64"/>
      <c r="U25" s="64"/>
      <c r="V25" s="64"/>
      <c r="W25" s="64"/>
      <c r="X25" s="64"/>
    </row>
    <row r="26" spans="1:24" ht="42.75" customHeight="1">
      <c r="A26" s="46"/>
      <c r="B26" s="68"/>
      <c r="C26" s="61"/>
      <c r="D26" s="61"/>
      <c r="E26" s="62"/>
      <c r="F26" s="51" t="s">
        <v>32</v>
      </c>
      <c r="G26" s="35">
        <f t="shared" si="14"/>
        <v>0</v>
      </c>
      <c r="H26" s="21">
        <v>0</v>
      </c>
      <c r="I26" s="21">
        <v>0</v>
      </c>
      <c r="J26" s="7">
        <f>J70+J74</f>
        <v>0</v>
      </c>
      <c r="K26" s="7">
        <f>K70+K74</f>
        <v>0</v>
      </c>
      <c r="L26" s="7">
        <f>L70+L74</f>
        <v>0</v>
      </c>
      <c r="M26" s="7">
        <f>M70+M74</f>
        <v>0</v>
      </c>
      <c r="N26" s="7">
        <f>N70+N74</f>
        <v>0</v>
      </c>
      <c r="O26" s="64"/>
      <c r="P26" s="64"/>
      <c r="Q26" s="64"/>
      <c r="R26" s="64"/>
      <c r="S26" s="64"/>
      <c r="T26" s="64"/>
      <c r="U26" s="64"/>
      <c r="V26" s="64"/>
      <c r="W26" s="64"/>
      <c r="X26" s="64"/>
    </row>
    <row r="27" spans="1:24" ht="41.25" customHeight="1">
      <c r="A27" s="46"/>
      <c r="B27" s="68"/>
      <c r="C27" s="61"/>
      <c r="D27" s="61"/>
      <c r="E27" s="62"/>
      <c r="F27" s="52" t="s">
        <v>33</v>
      </c>
      <c r="G27" s="35">
        <f t="shared" si="14"/>
        <v>0</v>
      </c>
      <c r="H27" s="21">
        <f t="shared" ref="H27:N27" si="16">H71+H75</f>
        <v>0</v>
      </c>
      <c r="I27" s="21">
        <f t="shared" si="16"/>
        <v>0</v>
      </c>
      <c r="J27" s="7">
        <f t="shared" si="16"/>
        <v>0</v>
      </c>
      <c r="K27" s="7">
        <f t="shared" si="16"/>
        <v>0</v>
      </c>
      <c r="L27" s="7">
        <f t="shared" si="16"/>
        <v>0</v>
      </c>
      <c r="M27" s="7">
        <f t="shared" si="16"/>
        <v>0</v>
      </c>
      <c r="N27" s="7">
        <f t="shared" si="16"/>
        <v>0</v>
      </c>
      <c r="O27" s="64"/>
      <c r="P27" s="64"/>
      <c r="Q27" s="64"/>
      <c r="R27" s="64"/>
      <c r="S27" s="64"/>
      <c r="T27" s="64"/>
      <c r="U27" s="64"/>
      <c r="V27" s="64"/>
      <c r="W27" s="64"/>
      <c r="X27" s="64"/>
    </row>
    <row r="28" spans="1:24" ht="32.25" customHeight="1">
      <c r="A28" s="45" t="s">
        <v>55</v>
      </c>
      <c r="B28" s="67" t="s">
        <v>233</v>
      </c>
      <c r="C28" s="60" t="s">
        <v>145</v>
      </c>
      <c r="D28" s="60" t="s">
        <v>229</v>
      </c>
      <c r="E28" s="62" t="s">
        <v>31</v>
      </c>
      <c r="F28" s="51" t="s">
        <v>15</v>
      </c>
      <c r="G28" s="35">
        <f t="shared" ref="G28:G31" si="17">SUM(H28:N28)</f>
        <v>77218</v>
      </c>
      <c r="H28" s="21">
        <f t="shared" ref="H28:N28" si="18">H29+H30+H31</f>
        <v>27218</v>
      </c>
      <c r="I28" s="21">
        <f t="shared" si="18"/>
        <v>0</v>
      </c>
      <c r="J28" s="7">
        <f t="shared" si="18"/>
        <v>0</v>
      </c>
      <c r="K28" s="7">
        <f t="shared" si="18"/>
        <v>0</v>
      </c>
      <c r="L28" s="7">
        <f t="shared" si="18"/>
        <v>50000</v>
      </c>
      <c r="M28" s="7">
        <f t="shared" si="18"/>
        <v>0</v>
      </c>
      <c r="N28" s="7">
        <f t="shared" si="18"/>
        <v>0</v>
      </c>
      <c r="O28" s="63" t="s">
        <v>14</v>
      </c>
      <c r="P28" s="64" t="s">
        <v>14</v>
      </c>
      <c r="Q28" s="64" t="s">
        <v>14</v>
      </c>
      <c r="R28" s="64" t="s">
        <v>14</v>
      </c>
      <c r="S28" s="64" t="s">
        <v>14</v>
      </c>
      <c r="T28" s="64" t="s">
        <v>14</v>
      </c>
      <c r="U28" s="64" t="s">
        <v>14</v>
      </c>
      <c r="V28" s="64" t="s">
        <v>14</v>
      </c>
      <c r="W28" s="64" t="s">
        <v>14</v>
      </c>
      <c r="X28" s="64" t="s">
        <v>14</v>
      </c>
    </row>
    <row r="29" spans="1:24" ht="47.25" customHeight="1">
      <c r="A29" s="46"/>
      <c r="B29" s="68"/>
      <c r="C29" s="61"/>
      <c r="D29" s="61"/>
      <c r="E29" s="62"/>
      <c r="F29" s="51" t="s">
        <v>34</v>
      </c>
      <c r="G29" s="35">
        <f t="shared" si="17"/>
        <v>77218</v>
      </c>
      <c r="H29" s="21">
        <v>27218</v>
      </c>
      <c r="I29" s="21">
        <v>0</v>
      </c>
      <c r="J29" s="7">
        <v>0</v>
      </c>
      <c r="K29" s="7">
        <v>0</v>
      </c>
      <c r="L29" s="7">
        <v>50000</v>
      </c>
      <c r="M29" s="7">
        <v>0</v>
      </c>
      <c r="N29" s="7">
        <v>0</v>
      </c>
      <c r="O29" s="64"/>
      <c r="P29" s="64"/>
      <c r="Q29" s="64"/>
      <c r="R29" s="64"/>
      <c r="S29" s="64"/>
      <c r="T29" s="64"/>
      <c r="U29" s="64"/>
      <c r="V29" s="64"/>
      <c r="W29" s="64"/>
      <c r="X29" s="64"/>
    </row>
    <row r="30" spans="1:24" ht="42.75" customHeight="1">
      <c r="A30" s="46"/>
      <c r="B30" s="68"/>
      <c r="C30" s="61"/>
      <c r="D30" s="61"/>
      <c r="E30" s="62"/>
      <c r="F30" s="51" t="s">
        <v>32</v>
      </c>
      <c r="G30" s="35">
        <f t="shared" si="17"/>
        <v>0</v>
      </c>
      <c r="H30" s="21">
        <v>0</v>
      </c>
      <c r="I30" s="21">
        <v>0</v>
      </c>
      <c r="J30" s="7">
        <f>J70+J74</f>
        <v>0</v>
      </c>
      <c r="K30" s="7">
        <f>K70+K74</f>
        <v>0</v>
      </c>
      <c r="L30" s="7">
        <f>L70+L74</f>
        <v>0</v>
      </c>
      <c r="M30" s="7">
        <f>M70+M74</f>
        <v>0</v>
      </c>
      <c r="N30" s="7">
        <f>N70+N74</f>
        <v>0</v>
      </c>
      <c r="O30" s="64"/>
      <c r="P30" s="64"/>
      <c r="Q30" s="64"/>
      <c r="R30" s="64"/>
      <c r="S30" s="64"/>
      <c r="T30" s="64"/>
      <c r="U30" s="64"/>
      <c r="V30" s="64"/>
      <c r="W30" s="64"/>
      <c r="X30" s="64"/>
    </row>
    <row r="31" spans="1:24" ht="41.25" customHeight="1">
      <c r="A31" s="46"/>
      <c r="B31" s="68"/>
      <c r="C31" s="61"/>
      <c r="D31" s="61"/>
      <c r="E31" s="62"/>
      <c r="F31" s="52" t="s">
        <v>33</v>
      </c>
      <c r="G31" s="35">
        <f t="shared" si="17"/>
        <v>0</v>
      </c>
      <c r="H31" s="21">
        <f t="shared" ref="H31:N31" si="19">H71+H75</f>
        <v>0</v>
      </c>
      <c r="I31" s="21">
        <f t="shared" si="19"/>
        <v>0</v>
      </c>
      <c r="J31" s="7">
        <f t="shared" si="19"/>
        <v>0</v>
      </c>
      <c r="K31" s="7">
        <f t="shared" si="19"/>
        <v>0</v>
      </c>
      <c r="L31" s="7">
        <f t="shared" si="19"/>
        <v>0</v>
      </c>
      <c r="M31" s="7">
        <f t="shared" si="19"/>
        <v>0</v>
      </c>
      <c r="N31" s="7">
        <f t="shared" si="19"/>
        <v>0</v>
      </c>
      <c r="O31" s="64"/>
      <c r="P31" s="64"/>
      <c r="Q31" s="64"/>
      <c r="R31" s="64"/>
      <c r="S31" s="64"/>
      <c r="T31" s="64"/>
      <c r="U31" s="64"/>
      <c r="V31" s="64"/>
      <c r="W31" s="64"/>
      <c r="X31" s="64"/>
    </row>
    <row r="32" spans="1:24" ht="32.25" customHeight="1">
      <c r="A32" s="45" t="s">
        <v>102</v>
      </c>
      <c r="B32" s="67" t="s">
        <v>234</v>
      </c>
      <c r="C32" s="60" t="s">
        <v>145</v>
      </c>
      <c r="D32" s="60" t="s">
        <v>229</v>
      </c>
      <c r="E32" s="62" t="s">
        <v>31</v>
      </c>
      <c r="F32" s="51" t="s">
        <v>15</v>
      </c>
      <c r="G32" s="35">
        <f t="shared" ref="G32:G35" si="20">SUM(H32:N32)</f>
        <v>2073810.83</v>
      </c>
      <c r="H32" s="21">
        <f t="shared" ref="H32:N32" si="21">H33+H34+H35</f>
        <v>11332.74</v>
      </c>
      <c r="I32" s="21">
        <f t="shared" si="21"/>
        <v>400263.7</v>
      </c>
      <c r="J32" s="7">
        <f t="shared" si="21"/>
        <v>237334.87</v>
      </c>
      <c r="K32" s="7">
        <f t="shared" si="21"/>
        <v>479879.52</v>
      </c>
      <c r="L32" s="7">
        <f t="shared" si="21"/>
        <v>315000</v>
      </c>
      <c r="M32" s="7">
        <f t="shared" si="21"/>
        <v>315000</v>
      </c>
      <c r="N32" s="7">
        <f t="shared" si="21"/>
        <v>315000</v>
      </c>
      <c r="O32" s="63" t="s">
        <v>14</v>
      </c>
      <c r="P32" s="64" t="s">
        <v>14</v>
      </c>
      <c r="Q32" s="64" t="s">
        <v>14</v>
      </c>
      <c r="R32" s="64" t="s">
        <v>14</v>
      </c>
      <c r="S32" s="64" t="s">
        <v>14</v>
      </c>
      <c r="T32" s="64" t="s">
        <v>14</v>
      </c>
      <c r="U32" s="64" t="s">
        <v>14</v>
      </c>
      <c r="V32" s="64" t="s">
        <v>14</v>
      </c>
      <c r="W32" s="64" t="s">
        <v>14</v>
      </c>
      <c r="X32" s="64" t="s">
        <v>14</v>
      </c>
    </row>
    <row r="33" spans="1:24" ht="47.25" customHeight="1">
      <c r="A33" s="46"/>
      <c r="B33" s="68"/>
      <c r="C33" s="61"/>
      <c r="D33" s="61"/>
      <c r="E33" s="62"/>
      <c r="F33" s="51" t="s">
        <v>34</v>
      </c>
      <c r="G33" s="35">
        <f t="shared" si="20"/>
        <v>2073810.83</v>
      </c>
      <c r="H33" s="21">
        <v>11332.74</v>
      </c>
      <c r="I33" s="21">
        <v>400263.7</v>
      </c>
      <c r="J33" s="7">
        <v>237334.87</v>
      </c>
      <c r="K33" s="7">
        <v>479879.52</v>
      </c>
      <c r="L33" s="7">
        <v>315000</v>
      </c>
      <c r="M33" s="7">
        <v>315000</v>
      </c>
      <c r="N33" s="7">
        <v>315000</v>
      </c>
      <c r="O33" s="64"/>
      <c r="P33" s="64"/>
      <c r="Q33" s="64"/>
      <c r="R33" s="64"/>
      <c r="S33" s="64"/>
      <c r="T33" s="64"/>
      <c r="U33" s="64"/>
      <c r="V33" s="64"/>
      <c r="W33" s="64"/>
      <c r="X33" s="64"/>
    </row>
    <row r="34" spans="1:24" ht="42.75" customHeight="1">
      <c r="A34" s="46"/>
      <c r="B34" s="68"/>
      <c r="C34" s="61"/>
      <c r="D34" s="61"/>
      <c r="E34" s="62"/>
      <c r="F34" s="51" t="s">
        <v>32</v>
      </c>
      <c r="G34" s="35">
        <f t="shared" si="20"/>
        <v>0</v>
      </c>
      <c r="H34" s="21">
        <v>0</v>
      </c>
      <c r="I34" s="21">
        <v>0</v>
      </c>
      <c r="J34" s="7">
        <f>J70+J74</f>
        <v>0</v>
      </c>
      <c r="K34" s="7">
        <f>K70+K74</f>
        <v>0</v>
      </c>
      <c r="L34" s="7">
        <f>L70+L74</f>
        <v>0</v>
      </c>
      <c r="M34" s="7">
        <f>M70+M74</f>
        <v>0</v>
      </c>
      <c r="N34" s="7">
        <f>N70+N74</f>
        <v>0</v>
      </c>
      <c r="O34" s="64"/>
      <c r="P34" s="64"/>
      <c r="Q34" s="64"/>
      <c r="R34" s="64"/>
      <c r="S34" s="64"/>
      <c r="T34" s="64"/>
      <c r="U34" s="64"/>
      <c r="V34" s="64"/>
      <c r="W34" s="64"/>
      <c r="X34" s="64"/>
    </row>
    <row r="35" spans="1:24" ht="41.25" customHeight="1">
      <c r="A35" s="46"/>
      <c r="B35" s="68"/>
      <c r="C35" s="61"/>
      <c r="D35" s="61"/>
      <c r="E35" s="62"/>
      <c r="F35" s="52" t="s">
        <v>33</v>
      </c>
      <c r="G35" s="35">
        <f t="shared" si="20"/>
        <v>0</v>
      </c>
      <c r="H35" s="21">
        <f t="shared" ref="H35:N35" si="22">H71+H75</f>
        <v>0</v>
      </c>
      <c r="I35" s="21">
        <f t="shared" si="22"/>
        <v>0</v>
      </c>
      <c r="J35" s="7">
        <f t="shared" si="22"/>
        <v>0</v>
      </c>
      <c r="K35" s="7">
        <f t="shared" si="22"/>
        <v>0</v>
      </c>
      <c r="L35" s="7">
        <f t="shared" si="22"/>
        <v>0</v>
      </c>
      <c r="M35" s="7">
        <f t="shared" si="22"/>
        <v>0</v>
      </c>
      <c r="N35" s="7">
        <f t="shared" si="22"/>
        <v>0</v>
      </c>
      <c r="O35" s="64"/>
      <c r="P35" s="64"/>
      <c r="Q35" s="64"/>
      <c r="R35" s="64"/>
      <c r="S35" s="64"/>
      <c r="T35" s="64"/>
      <c r="U35" s="64"/>
      <c r="V35" s="64"/>
      <c r="W35" s="64"/>
      <c r="X35" s="64"/>
    </row>
    <row r="36" spans="1:24" ht="32.25" customHeight="1">
      <c r="A36" s="45" t="s">
        <v>103</v>
      </c>
      <c r="B36" s="67" t="s">
        <v>235</v>
      </c>
      <c r="C36" s="60" t="s">
        <v>145</v>
      </c>
      <c r="D36" s="60" t="s">
        <v>229</v>
      </c>
      <c r="E36" s="62" t="s">
        <v>31</v>
      </c>
      <c r="F36" s="51" t="s">
        <v>15</v>
      </c>
      <c r="G36" s="35">
        <f t="shared" ref="G36:G39" si="23">SUM(H36:N36)</f>
        <v>137436</v>
      </c>
      <c r="H36" s="21">
        <f t="shared" ref="H36:N36" si="24">H37+H38+H39</f>
        <v>51580</v>
      </c>
      <c r="I36" s="21">
        <f t="shared" si="24"/>
        <v>38396</v>
      </c>
      <c r="J36" s="7">
        <f t="shared" si="24"/>
        <v>5460</v>
      </c>
      <c r="K36" s="7">
        <f t="shared" si="24"/>
        <v>12000</v>
      </c>
      <c r="L36" s="7">
        <f t="shared" si="24"/>
        <v>10000</v>
      </c>
      <c r="M36" s="7">
        <f t="shared" si="24"/>
        <v>10000</v>
      </c>
      <c r="N36" s="7">
        <f t="shared" si="24"/>
        <v>10000</v>
      </c>
      <c r="O36" s="63" t="s">
        <v>14</v>
      </c>
      <c r="P36" s="64" t="s">
        <v>14</v>
      </c>
      <c r="Q36" s="64" t="s">
        <v>14</v>
      </c>
      <c r="R36" s="64" t="s">
        <v>14</v>
      </c>
      <c r="S36" s="64" t="s">
        <v>14</v>
      </c>
      <c r="T36" s="64" t="s">
        <v>14</v>
      </c>
      <c r="U36" s="64" t="s">
        <v>14</v>
      </c>
      <c r="V36" s="64" t="s">
        <v>14</v>
      </c>
      <c r="W36" s="64" t="s">
        <v>14</v>
      </c>
      <c r="X36" s="64" t="s">
        <v>14</v>
      </c>
    </row>
    <row r="37" spans="1:24" ht="47.25" customHeight="1">
      <c r="A37" s="46"/>
      <c r="B37" s="68"/>
      <c r="C37" s="61"/>
      <c r="D37" s="61"/>
      <c r="E37" s="62"/>
      <c r="F37" s="51" t="s">
        <v>34</v>
      </c>
      <c r="G37" s="35">
        <f t="shared" si="23"/>
        <v>137436</v>
      </c>
      <c r="H37" s="21">
        <v>51580</v>
      </c>
      <c r="I37" s="21">
        <v>38396</v>
      </c>
      <c r="J37" s="7">
        <v>5460</v>
      </c>
      <c r="K37" s="7">
        <v>12000</v>
      </c>
      <c r="L37" s="7">
        <v>10000</v>
      </c>
      <c r="M37" s="7">
        <v>10000</v>
      </c>
      <c r="N37" s="7">
        <v>10000</v>
      </c>
      <c r="O37" s="64"/>
      <c r="P37" s="64"/>
      <c r="Q37" s="64"/>
      <c r="R37" s="64"/>
      <c r="S37" s="64"/>
      <c r="T37" s="64"/>
      <c r="U37" s="64"/>
      <c r="V37" s="64"/>
      <c r="W37" s="64"/>
      <c r="X37" s="64"/>
    </row>
    <row r="38" spans="1:24" ht="42.75" customHeight="1">
      <c r="A38" s="46"/>
      <c r="B38" s="68"/>
      <c r="C38" s="61"/>
      <c r="D38" s="61"/>
      <c r="E38" s="62"/>
      <c r="F38" s="51" t="s">
        <v>32</v>
      </c>
      <c r="G38" s="35">
        <f t="shared" si="23"/>
        <v>0</v>
      </c>
      <c r="H38" s="21">
        <v>0</v>
      </c>
      <c r="I38" s="21">
        <v>0</v>
      </c>
      <c r="J38" s="7">
        <f>J70+J74</f>
        <v>0</v>
      </c>
      <c r="K38" s="7">
        <f>K70+K74</f>
        <v>0</v>
      </c>
      <c r="L38" s="7">
        <f>L70+L74</f>
        <v>0</v>
      </c>
      <c r="M38" s="7">
        <f>M70+M74</f>
        <v>0</v>
      </c>
      <c r="N38" s="7">
        <f>N70+N74</f>
        <v>0</v>
      </c>
      <c r="O38" s="64"/>
      <c r="P38" s="64"/>
      <c r="Q38" s="64"/>
      <c r="R38" s="64"/>
      <c r="S38" s="64"/>
      <c r="T38" s="64"/>
      <c r="U38" s="64"/>
      <c r="V38" s="64"/>
      <c r="W38" s="64"/>
      <c r="X38" s="64"/>
    </row>
    <row r="39" spans="1:24" ht="41.25" customHeight="1">
      <c r="A39" s="46"/>
      <c r="B39" s="68"/>
      <c r="C39" s="61"/>
      <c r="D39" s="61"/>
      <c r="E39" s="62"/>
      <c r="F39" s="52" t="s">
        <v>33</v>
      </c>
      <c r="G39" s="35">
        <f t="shared" si="23"/>
        <v>0</v>
      </c>
      <c r="H39" s="21">
        <f t="shared" ref="H39:N39" si="25">H71+H75</f>
        <v>0</v>
      </c>
      <c r="I39" s="21">
        <f t="shared" si="25"/>
        <v>0</v>
      </c>
      <c r="J39" s="7">
        <f t="shared" si="25"/>
        <v>0</v>
      </c>
      <c r="K39" s="7">
        <f t="shared" si="25"/>
        <v>0</v>
      </c>
      <c r="L39" s="7">
        <f t="shared" si="25"/>
        <v>0</v>
      </c>
      <c r="M39" s="7">
        <f t="shared" si="25"/>
        <v>0</v>
      </c>
      <c r="N39" s="7">
        <f t="shared" si="25"/>
        <v>0</v>
      </c>
      <c r="O39" s="64"/>
      <c r="P39" s="64"/>
      <c r="Q39" s="64"/>
      <c r="R39" s="64"/>
      <c r="S39" s="64"/>
      <c r="T39" s="64"/>
      <c r="U39" s="64"/>
      <c r="V39" s="64"/>
      <c r="W39" s="64"/>
      <c r="X39" s="64"/>
    </row>
    <row r="40" spans="1:24" ht="32.25" customHeight="1">
      <c r="A40" s="45" t="s">
        <v>104</v>
      </c>
      <c r="B40" s="67" t="s">
        <v>243</v>
      </c>
      <c r="C40" s="60" t="s">
        <v>145</v>
      </c>
      <c r="D40" s="60" t="s">
        <v>229</v>
      </c>
      <c r="E40" s="62" t="s">
        <v>31</v>
      </c>
      <c r="F40" s="51" t="s">
        <v>15</v>
      </c>
      <c r="G40" s="35">
        <f t="shared" ref="G40:G43" si="26">SUM(H40:N40)</f>
        <v>68900</v>
      </c>
      <c r="H40" s="21">
        <f t="shared" ref="H40:N40" si="27">H41+H42+H43</f>
        <v>0</v>
      </c>
      <c r="I40" s="21">
        <f t="shared" si="27"/>
        <v>0</v>
      </c>
      <c r="J40" s="7">
        <f t="shared" si="27"/>
        <v>0</v>
      </c>
      <c r="K40" s="7">
        <f t="shared" si="27"/>
        <v>68900</v>
      </c>
      <c r="L40" s="7">
        <f t="shared" si="27"/>
        <v>0</v>
      </c>
      <c r="M40" s="7">
        <f t="shared" si="27"/>
        <v>0</v>
      </c>
      <c r="N40" s="7">
        <f t="shared" si="27"/>
        <v>0</v>
      </c>
      <c r="O40" s="63" t="s">
        <v>14</v>
      </c>
      <c r="P40" s="64" t="s">
        <v>14</v>
      </c>
      <c r="Q40" s="64" t="s">
        <v>14</v>
      </c>
      <c r="R40" s="64" t="s">
        <v>14</v>
      </c>
      <c r="S40" s="64" t="s">
        <v>14</v>
      </c>
      <c r="T40" s="64" t="s">
        <v>14</v>
      </c>
      <c r="U40" s="64" t="s">
        <v>14</v>
      </c>
      <c r="V40" s="64" t="s">
        <v>14</v>
      </c>
      <c r="W40" s="64" t="s">
        <v>14</v>
      </c>
      <c r="X40" s="64" t="s">
        <v>14</v>
      </c>
    </row>
    <row r="41" spans="1:24" ht="47.25" customHeight="1">
      <c r="A41" s="46"/>
      <c r="B41" s="68"/>
      <c r="C41" s="61"/>
      <c r="D41" s="61"/>
      <c r="E41" s="62"/>
      <c r="F41" s="51" t="s">
        <v>34</v>
      </c>
      <c r="G41" s="35">
        <f t="shared" si="26"/>
        <v>68900</v>
      </c>
      <c r="H41" s="21">
        <v>0</v>
      </c>
      <c r="I41" s="21">
        <v>0</v>
      </c>
      <c r="J41" s="7">
        <v>0</v>
      </c>
      <c r="K41" s="7">
        <v>68900</v>
      </c>
      <c r="L41" s="7">
        <v>0</v>
      </c>
      <c r="M41" s="7">
        <v>0</v>
      </c>
      <c r="N41" s="7">
        <v>0</v>
      </c>
      <c r="O41" s="64"/>
      <c r="P41" s="64"/>
      <c r="Q41" s="64"/>
      <c r="R41" s="64"/>
      <c r="S41" s="64"/>
      <c r="T41" s="64"/>
      <c r="U41" s="64"/>
      <c r="V41" s="64"/>
      <c r="W41" s="64"/>
      <c r="X41" s="64"/>
    </row>
    <row r="42" spans="1:24" ht="42.75" customHeight="1">
      <c r="A42" s="46"/>
      <c r="B42" s="68"/>
      <c r="C42" s="61"/>
      <c r="D42" s="61"/>
      <c r="E42" s="62"/>
      <c r="F42" s="51" t="s">
        <v>32</v>
      </c>
      <c r="G42" s="35">
        <f t="shared" si="26"/>
        <v>0</v>
      </c>
      <c r="H42" s="21">
        <v>0</v>
      </c>
      <c r="I42" s="21">
        <v>0</v>
      </c>
      <c r="J42" s="7">
        <f>J70+J74</f>
        <v>0</v>
      </c>
      <c r="K42" s="7">
        <f>K70+K74</f>
        <v>0</v>
      </c>
      <c r="L42" s="7">
        <f>L70+L74</f>
        <v>0</v>
      </c>
      <c r="M42" s="7">
        <f>M70+M74</f>
        <v>0</v>
      </c>
      <c r="N42" s="7">
        <f>N70+N74</f>
        <v>0</v>
      </c>
      <c r="O42" s="64"/>
      <c r="P42" s="64"/>
      <c r="Q42" s="64"/>
      <c r="R42" s="64"/>
      <c r="S42" s="64"/>
      <c r="T42" s="64"/>
      <c r="U42" s="64"/>
      <c r="V42" s="64"/>
      <c r="W42" s="64"/>
      <c r="X42" s="64"/>
    </row>
    <row r="43" spans="1:24" ht="41.25" customHeight="1">
      <c r="A43" s="46"/>
      <c r="B43" s="68"/>
      <c r="C43" s="61"/>
      <c r="D43" s="61"/>
      <c r="E43" s="62"/>
      <c r="F43" s="52" t="s">
        <v>33</v>
      </c>
      <c r="G43" s="35">
        <f t="shared" si="26"/>
        <v>0</v>
      </c>
      <c r="H43" s="21">
        <f t="shared" ref="H43:N43" si="28">H71+H75</f>
        <v>0</v>
      </c>
      <c r="I43" s="21">
        <f t="shared" si="28"/>
        <v>0</v>
      </c>
      <c r="J43" s="7">
        <f t="shared" si="28"/>
        <v>0</v>
      </c>
      <c r="K43" s="7">
        <f t="shared" si="28"/>
        <v>0</v>
      </c>
      <c r="L43" s="7">
        <f t="shared" si="28"/>
        <v>0</v>
      </c>
      <c r="M43" s="7">
        <f t="shared" si="28"/>
        <v>0</v>
      </c>
      <c r="N43" s="7">
        <f t="shared" si="28"/>
        <v>0</v>
      </c>
      <c r="O43" s="64"/>
      <c r="P43" s="64"/>
      <c r="Q43" s="64"/>
      <c r="R43" s="64"/>
      <c r="S43" s="64"/>
      <c r="T43" s="64"/>
      <c r="U43" s="64"/>
      <c r="V43" s="64"/>
      <c r="W43" s="64"/>
      <c r="X43" s="64"/>
    </row>
    <row r="44" spans="1:24" ht="32.25" customHeight="1">
      <c r="A44" s="45" t="s">
        <v>105</v>
      </c>
      <c r="B44" s="67" t="s">
        <v>236</v>
      </c>
      <c r="C44" s="60" t="s">
        <v>145</v>
      </c>
      <c r="D44" s="60" t="s">
        <v>229</v>
      </c>
      <c r="E44" s="62" t="s">
        <v>31</v>
      </c>
      <c r="F44" s="51" t="s">
        <v>15</v>
      </c>
      <c r="G44" s="35">
        <f t="shared" ref="G44:G47" si="29">SUM(H44:N44)</f>
        <v>73219458.409999996</v>
      </c>
      <c r="H44" s="21">
        <f t="shared" ref="H44:N44" si="30">H45+H46+H47</f>
        <v>6092394.5</v>
      </c>
      <c r="I44" s="21">
        <f t="shared" si="30"/>
        <v>8022444.2699999996</v>
      </c>
      <c r="J44" s="7">
        <f t="shared" si="30"/>
        <v>9625796.7699999996</v>
      </c>
      <c r="K44" s="7">
        <f t="shared" si="30"/>
        <v>11108172.869999999</v>
      </c>
      <c r="L44" s="7">
        <f t="shared" si="30"/>
        <v>12723550</v>
      </c>
      <c r="M44" s="7">
        <f t="shared" si="30"/>
        <v>12823550</v>
      </c>
      <c r="N44" s="7">
        <f t="shared" si="30"/>
        <v>12823550</v>
      </c>
      <c r="O44" s="63" t="s">
        <v>14</v>
      </c>
      <c r="P44" s="64" t="s">
        <v>14</v>
      </c>
      <c r="Q44" s="64" t="s">
        <v>14</v>
      </c>
      <c r="R44" s="64" t="s">
        <v>14</v>
      </c>
      <c r="S44" s="64" t="s">
        <v>14</v>
      </c>
      <c r="T44" s="64" t="s">
        <v>14</v>
      </c>
      <c r="U44" s="64" t="s">
        <v>14</v>
      </c>
      <c r="V44" s="64" t="s">
        <v>14</v>
      </c>
      <c r="W44" s="64" t="s">
        <v>14</v>
      </c>
      <c r="X44" s="64" t="s">
        <v>14</v>
      </c>
    </row>
    <row r="45" spans="1:24" ht="47.25" customHeight="1">
      <c r="A45" s="46"/>
      <c r="B45" s="68"/>
      <c r="C45" s="61"/>
      <c r="D45" s="61"/>
      <c r="E45" s="62"/>
      <c r="F45" s="51" t="s">
        <v>34</v>
      </c>
      <c r="G45" s="35">
        <f t="shared" si="29"/>
        <v>73219458.409999996</v>
      </c>
      <c r="H45" s="21">
        <v>6092394.5</v>
      </c>
      <c r="I45" s="21">
        <v>8022444.2699999996</v>
      </c>
      <c r="J45" s="7">
        <v>9625796.7699999996</v>
      </c>
      <c r="K45" s="7">
        <v>11108172.869999999</v>
      </c>
      <c r="L45" s="7">
        <v>12723550</v>
      </c>
      <c r="M45" s="7">
        <v>12823550</v>
      </c>
      <c r="N45" s="7">
        <v>12823550</v>
      </c>
      <c r="O45" s="64"/>
      <c r="P45" s="64"/>
      <c r="Q45" s="64"/>
      <c r="R45" s="64"/>
      <c r="S45" s="64"/>
      <c r="T45" s="64"/>
      <c r="U45" s="64"/>
      <c r="V45" s="64"/>
      <c r="W45" s="64"/>
      <c r="X45" s="64"/>
    </row>
    <row r="46" spans="1:24" ht="42.75" customHeight="1">
      <c r="A46" s="46"/>
      <c r="B46" s="68"/>
      <c r="C46" s="61"/>
      <c r="D46" s="61"/>
      <c r="E46" s="62"/>
      <c r="F46" s="51" t="s">
        <v>32</v>
      </c>
      <c r="G46" s="35">
        <f t="shared" si="29"/>
        <v>0</v>
      </c>
      <c r="H46" s="21">
        <v>0</v>
      </c>
      <c r="I46" s="21">
        <v>0</v>
      </c>
      <c r="J46" s="7">
        <f>J70+J74</f>
        <v>0</v>
      </c>
      <c r="K46" s="7">
        <f>K70+K74</f>
        <v>0</v>
      </c>
      <c r="L46" s="7">
        <f>L70+L74</f>
        <v>0</v>
      </c>
      <c r="M46" s="7">
        <f>M70+M74</f>
        <v>0</v>
      </c>
      <c r="N46" s="7">
        <f>N70+N74</f>
        <v>0</v>
      </c>
      <c r="O46" s="64"/>
      <c r="P46" s="64"/>
      <c r="Q46" s="64"/>
      <c r="R46" s="64"/>
      <c r="S46" s="64"/>
      <c r="T46" s="64"/>
      <c r="U46" s="64"/>
      <c r="V46" s="64"/>
      <c r="W46" s="64"/>
      <c r="X46" s="64"/>
    </row>
    <row r="47" spans="1:24" ht="41.25" customHeight="1">
      <c r="A47" s="46"/>
      <c r="B47" s="68"/>
      <c r="C47" s="61"/>
      <c r="D47" s="61"/>
      <c r="E47" s="62"/>
      <c r="F47" s="52" t="s">
        <v>33</v>
      </c>
      <c r="G47" s="35">
        <f t="shared" si="29"/>
        <v>0</v>
      </c>
      <c r="H47" s="21">
        <f t="shared" ref="H47:N47" si="31">H71+H75</f>
        <v>0</v>
      </c>
      <c r="I47" s="21">
        <f t="shared" si="31"/>
        <v>0</v>
      </c>
      <c r="J47" s="7">
        <f t="shared" si="31"/>
        <v>0</v>
      </c>
      <c r="K47" s="7">
        <f t="shared" si="31"/>
        <v>0</v>
      </c>
      <c r="L47" s="7">
        <f t="shared" si="31"/>
        <v>0</v>
      </c>
      <c r="M47" s="7">
        <f t="shared" si="31"/>
        <v>0</v>
      </c>
      <c r="N47" s="7">
        <f t="shared" si="31"/>
        <v>0</v>
      </c>
      <c r="O47" s="64"/>
      <c r="P47" s="64"/>
      <c r="Q47" s="64"/>
      <c r="R47" s="64"/>
      <c r="S47" s="64"/>
      <c r="T47" s="64"/>
      <c r="U47" s="64"/>
      <c r="V47" s="64"/>
      <c r="W47" s="64"/>
      <c r="X47" s="64"/>
    </row>
    <row r="48" spans="1:24" ht="32.25" customHeight="1">
      <c r="A48" s="65" t="s">
        <v>106</v>
      </c>
      <c r="B48" s="67" t="s">
        <v>237</v>
      </c>
      <c r="C48" s="60" t="s">
        <v>145</v>
      </c>
      <c r="D48" s="60" t="s">
        <v>229</v>
      </c>
      <c r="E48" s="62" t="s">
        <v>31</v>
      </c>
      <c r="F48" s="51" t="s">
        <v>15</v>
      </c>
      <c r="G48" s="35">
        <f t="shared" ref="G48:G59" si="32">SUM(H48:N48)</f>
        <v>6385767</v>
      </c>
      <c r="H48" s="21">
        <f t="shared" ref="H48:N48" si="33">H49+H50+H51</f>
        <v>628706</v>
      </c>
      <c r="I48" s="21">
        <f t="shared" si="33"/>
        <v>679273</v>
      </c>
      <c r="J48" s="7">
        <f t="shared" si="33"/>
        <v>786474</v>
      </c>
      <c r="K48" s="7">
        <f t="shared" si="33"/>
        <v>923682</v>
      </c>
      <c r="L48" s="7">
        <f t="shared" si="33"/>
        <v>1039139</v>
      </c>
      <c r="M48" s="7">
        <f t="shared" si="33"/>
        <v>1142744</v>
      </c>
      <c r="N48" s="7">
        <f t="shared" si="33"/>
        <v>1185749</v>
      </c>
      <c r="O48" s="73" t="s">
        <v>76</v>
      </c>
      <c r="P48" s="60" t="s">
        <v>23</v>
      </c>
      <c r="Q48" s="69" t="s">
        <v>16</v>
      </c>
      <c r="R48" s="81">
        <v>100</v>
      </c>
      <c r="S48" s="81">
        <v>100</v>
      </c>
      <c r="T48" s="81">
        <v>100</v>
      </c>
      <c r="U48" s="81">
        <v>100</v>
      </c>
      <c r="V48" s="81">
        <v>100</v>
      </c>
      <c r="W48" s="81">
        <v>100</v>
      </c>
      <c r="X48" s="81">
        <v>100</v>
      </c>
    </row>
    <row r="49" spans="1:24" ht="47.25" customHeight="1">
      <c r="A49" s="66"/>
      <c r="B49" s="68"/>
      <c r="C49" s="61"/>
      <c r="D49" s="61"/>
      <c r="E49" s="62"/>
      <c r="F49" s="51" t="s">
        <v>34</v>
      </c>
      <c r="G49" s="35">
        <f t="shared" si="32"/>
        <v>0</v>
      </c>
      <c r="H49" s="21">
        <v>0</v>
      </c>
      <c r="I49" s="21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84"/>
      <c r="P49" s="61"/>
      <c r="Q49" s="70"/>
      <c r="R49" s="82"/>
      <c r="S49" s="82"/>
      <c r="T49" s="82"/>
      <c r="U49" s="82"/>
      <c r="V49" s="82"/>
      <c r="W49" s="82"/>
      <c r="X49" s="82"/>
    </row>
    <row r="50" spans="1:24" ht="42.75" customHeight="1">
      <c r="A50" s="66"/>
      <c r="B50" s="68"/>
      <c r="C50" s="61"/>
      <c r="D50" s="61"/>
      <c r="E50" s="62"/>
      <c r="F50" s="51" t="s">
        <v>32</v>
      </c>
      <c r="G50" s="35">
        <f t="shared" si="32"/>
        <v>0</v>
      </c>
      <c r="H50" s="21">
        <v>0</v>
      </c>
      <c r="I50" s="21">
        <v>0</v>
      </c>
      <c r="J50" s="7">
        <v>0</v>
      </c>
      <c r="K50" s="7">
        <f t="shared" ref="K50:N50" si="34">K74+K78</f>
        <v>0</v>
      </c>
      <c r="L50" s="7">
        <f t="shared" si="34"/>
        <v>0</v>
      </c>
      <c r="M50" s="7">
        <f t="shared" si="34"/>
        <v>0</v>
      </c>
      <c r="N50" s="7">
        <f t="shared" si="34"/>
        <v>0</v>
      </c>
      <c r="O50" s="84"/>
      <c r="P50" s="61"/>
      <c r="Q50" s="70"/>
      <c r="R50" s="82"/>
      <c r="S50" s="82"/>
      <c r="T50" s="82"/>
      <c r="U50" s="82"/>
      <c r="V50" s="82"/>
      <c r="W50" s="82"/>
      <c r="X50" s="82"/>
    </row>
    <row r="51" spans="1:24" ht="41.25" customHeight="1">
      <c r="A51" s="66"/>
      <c r="B51" s="68"/>
      <c r="C51" s="61"/>
      <c r="D51" s="61"/>
      <c r="E51" s="62"/>
      <c r="F51" s="52" t="s">
        <v>33</v>
      </c>
      <c r="G51" s="35">
        <f t="shared" si="32"/>
        <v>6385767</v>
      </c>
      <c r="H51" s="21">
        <v>628706</v>
      </c>
      <c r="I51" s="21">
        <v>679273</v>
      </c>
      <c r="J51" s="7">
        <v>786474</v>
      </c>
      <c r="K51" s="7">
        <v>923682</v>
      </c>
      <c r="L51" s="7">
        <v>1039139</v>
      </c>
      <c r="M51" s="7">
        <v>1142744</v>
      </c>
      <c r="N51" s="7">
        <v>1185749</v>
      </c>
      <c r="O51" s="74"/>
      <c r="P51" s="75"/>
      <c r="Q51" s="63"/>
      <c r="R51" s="83"/>
      <c r="S51" s="83"/>
      <c r="T51" s="83"/>
      <c r="U51" s="83"/>
      <c r="V51" s="83"/>
      <c r="W51" s="83"/>
      <c r="X51" s="83"/>
    </row>
    <row r="52" spans="1:24" ht="32.25" customHeight="1">
      <c r="A52" s="65" t="s">
        <v>107</v>
      </c>
      <c r="B52" s="67" t="s">
        <v>239</v>
      </c>
      <c r="C52" s="60" t="s">
        <v>145</v>
      </c>
      <c r="D52" s="60" t="s">
        <v>229</v>
      </c>
      <c r="E52" s="62" t="s">
        <v>31</v>
      </c>
      <c r="F52" s="56" t="s">
        <v>15</v>
      </c>
      <c r="G52" s="35">
        <f t="shared" ref="G52:G55" si="35">SUM(H52:N52)</f>
        <v>264100.18</v>
      </c>
      <c r="H52" s="21">
        <f t="shared" ref="H52:N52" si="36">H53+H54+H55</f>
        <v>0</v>
      </c>
      <c r="I52" s="21">
        <f t="shared" si="36"/>
        <v>256990</v>
      </c>
      <c r="J52" s="7">
        <f t="shared" si="36"/>
        <v>0</v>
      </c>
      <c r="K52" s="7">
        <f t="shared" si="36"/>
        <v>7110.18</v>
      </c>
      <c r="L52" s="7">
        <f t="shared" si="36"/>
        <v>0</v>
      </c>
      <c r="M52" s="7">
        <f t="shared" si="36"/>
        <v>0</v>
      </c>
      <c r="N52" s="7">
        <f t="shared" si="36"/>
        <v>0</v>
      </c>
      <c r="O52" s="63" t="s">
        <v>14</v>
      </c>
      <c r="P52" s="64" t="s">
        <v>14</v>
      </c>
      <c r="Q52" s="64" t="s">
        <v>14</v>
      </c>
      <c r="R52" s="64" t="s">
        <v>14</v>
      </c>
      <c r="S52" s="64" t="s">
        <v>14</v>
      </c>
      <c r="T52" s="64" t="s">
        <v>14</v>
      </c>
      <c r="U52" s="64" t="s">
        <v>14</v>
      </c>
      <c r="V52" s="64" t="s">
        <v>14</v>
      </c>
      <c r="W52" s="64" t="s">
        <v>14</v>
      </c>
      <c r="X52" s="64" t="s">
        <v>14</v>
      </c>
    </row>
    <row r="53" spans="1:24" ht="47.25" customHeight="1">
      <c r="A53" s="66"/>
      <c r="B53" s="68"/>
      <c r="C53" s="61"/>
      <c r="D53" s="61"/>
      <c r="E53" s="62"/>
      <c r="F53" s="56" t="s">
        <v>34</v>
      </c>
      <c r="G53" s="35">
        <f t="shared" si="35"/>
        <v>264100.18</v>
      </c>
      <c r="H53" s="21">
        <v>0</v>
      </c>
      <c r="I53" s="21">
        <v>256990</v>
      </c>
      <c r="J53" s="7">
        <v>0</v>
      </c>
      <c r="K53" s="7">
        <v>7110.18</v>
      </c>
      <c r="L53" s="7">
        <v>0</v>
      </c>
      <c r="M53" s="7">
        <v>0</v>
      </c>
      <c r="N53" s="7">
        <v>0</v>
      </c>
      <c r="O53" s="64"/>
      <c r="P53" s="64"/>
      <c r="Q53" s="64"/>
      <c r="R53" s="64"/>
      <c r="S53" s="64"/>
      <c r="T53" s="64"/>
      <c r="U53" s="64"/>
      <c r="V53" s="64"/>
      <c r="W53" s="64"/>
      <c r="X53" s="64"/>
    </row>
    <row r="54" spans="1:24" ht="42.75" customHeight="1">
      <c r="A54" s="66"/>
      <c r="B54" s="68"/>
      <c r="C54" s="61"/>
      <c r="D54" s="61"/>
      <c r="E54" s="62"/>
      <c r="F54" s="56" t="s">
        <v>32</v>
      </c>
      <c r="G54" s="35">
        <f t="shared" si="35"/>
        <v>0</v>
      </c>
      <c r="H54" s="21">
        <v>0</v>
      </c>
      <c r="I54" s="21">
        <v>0</v>
      </c>
      <c r="J54" s="7">
        <f t="shared" ref="J54:N54" si="37">J66+J70</f>
        <v>0</v>
      </c>
      <c r="K54" s="7">
        <f t="shared" si="37"/>
        <v>0</v>
      </c>
      <c r="L54" s="7">
        <f t="shared" si="37"/>
        <v>0</v>
      </c>
      <c r="M54" s="7">
        <f t="shared" si="37"/>
        <v>0</v>
      </c>
      <c r="N54" s="7">
        <f t="shared" si="37"/>
        <v>0</v>
      </c>
      <c r="O54" s="64"/>
      <c r="P54" s="64"/>
      <c r="Q54" s="64"/>
      <c r="R54" s="64"/>
      <c r="S54" s="64"/>
      <c r="T54" s="64"/>
      <c r="U54" s="64"/>
      <c r="V54" s="64"/>
      <c r="W54" s="64"/>
      <c r="X54" s="64"/>
    </row>
    <row r="55" spans="1:24" ht="41.25" customHeight="1">
      <c r="A55" s="66"/>
      <c r="B55" s="68"/>
      <c r="C55" s="61"/>
      <c r="D55" s="61"/>
      <c r="E55" s="62"/>
      <c r="F55" s="57" t="s">
        <v>33</v>
      </c>
      <c r="G55" s="35">
        <f t="shared" si="35"/>
        <v>0</v>
      </c>
      <c r="H55" s="21">
        <f t="shared" ref="H55:N55" si="38">H67+H71</f>
        <v>0</v>
      </c>
      <c r="I55" s="21">
        <f t="shared" si="38"/>
        <v>0</v>
      </c>
      <c r="J55" s="7">
        <f t="shared" si="38"/>
        <v>0</v>
      </c>
      <c r="K55" s="7">
        <f t="shared" si="38"/>
        <v>0</v>
      </c>
      <c r="L55" s="7">
        <f t="shared" si="38"/>
        <v>0</v>
      </c>
      <c r="M55" s="7">
        <f t="shared" si="38"/>
        <v>0</v>
      </c>
      <c r="N55" s="7">
        <f t="shared" si="38"/>
        <v>0</v>
      </c>
      <c r="O55" s="64"/>
      <c r="P55" s="64"/>
      <c r="Q55" s="64"/>
      <c r="R55" s="64"/>
      <c r="S55" s="64"/>
      <c r="T55" s="64"/>
      <c r="U55" s="64"/>
      <c r="V55" s="64"/>
      <c r="W55" s="64"/>
      <c r="X55" s="64"/>
    </row>
    <row r="56" spans="1:24" ht="32.25" customHeight="1">
      <c r="A56" s="65" t="s">
        <v>108</v>
      </c>
      <c r="B56" s="67" t="s">
        <v>267</v>
      </c>
      <c r="C56" s="60" t="s">
        <v>145</v>
      </c>
      <c r="D56" s="60" t="s">
        <v>229</v>
      </c>
      <c r="E56" s="62" t="s">
        <v>31</v>
      </c>
      <c r="F56" s="56" t="s">
        <v>15</v>
      </c>
      <c r="G56" s="35">
        <f t="shared" si="32"/>
        <v>2310125.52</v>
      </c>
      <c r="H56" s="21">
        <f t="shared" ref="H56:N56" si="39">H57+H58+H59</f>
        <v>2000</v>
      </c>
      <c r="I56" s="21">
        <f t="shared" si="39"/>
        <v>249569.96</v>
      </c>
      <c r="J56" s="7">
        <f t="shared" si="39"/>
        <v>338520</v>
      </c>
      <c r="K56" s="7">
        <f t="shared" si="39"/>
        <v>407254.22</v>
      </c>
      <c r="L56" s="7">
        <f t="shared" si="39"/>
        <v>437593.78</v>
      </c>
      <c r="M56" s="7">
        <f t="shared" si="39"/>
        <v>437593.78</v>
      </c>
      <c r="N56" s="7">
        <f t="shared" si="39"/>
        <v>437593.78</v>
      </c>
      <c r="O56" s="63" t="s">
        <v>14</v>
      </c>
      <c r="P56" s="64" t="s">
        <v>14</v>
      </c>
      <c r="Q56" s="64" t="s">
        <v>14</v>
      </c>
      <c r="R56" s="64" t="s">
        <v>14</v>
      </c>
      <c r="S56" s="64" t="s">
        <v>14</v>
      </c>
      <c r="T56" s="64" t="s">
        <v>14</v>
      </c>
      <c r="U56" s="64" t="s">
        <v>14</v>
      </c>
      <c r="V56" s="64" t="s">
        <v>14</v>
      </c>
      <c r="W56" s="64" t="s">
        <v>14</v>
      </c>
      <c r="X56" s="64" t="s">
        <v>14</v>
      </c>
    </row>
    <row r="57" spans="1:24" ht="47.25" customHeight="1">
      <c r="A57" s="66"/>
      <c r="B57" s="68"/>
      <c r="C57" s="61"/>
      <c r="D57" s="61"/>
      <c r="E57" s="62"/>
      <c r="F57" s="56" t="s">
        <v>34</v>
      </c>
      <c r="G57" s="35">
        <f t="shared" si="32"/>
        <v>2310125.52</v>
      </c>
      <c r="H57" s="21">
        <v>2000</v>
      </c>
      <c r="I57" s="21">
        <v>249569.96</v>
      </c>
      <c r="J57" s="7">
        <v>338520</v>
      </c>
      <c r="K57" s="7">
        <v>407254.22</v>
      </c>
      <c r="L57" s="7">
        <v>437593.78</v>
      </c>
      <c r="M57" s="7">
        <v>437593.78</v>
      </c>
      <c r="N57" s="7">
        <v>437593.78</v>
      </c>
      <c r="O57" s="64"/>
      <c r="P57" s="64"/>
      <c r="Q57" s="64"/>
      <c r="R57" s="64"/>
      <c r="S57" s="64"/>
      <c r="T57" s="64"/>
      <c r="U57" s="64"/>
      <c r="V57" s="64"/>
      <c r="W57" s="64"/>
      <c r="X57" s="64"/>
    </row>
    <row r="58" spans="1:24" ht="42.75" customHeight="1">
      <c r="A58" s="66"/>
      <c r="B58" s="68"/>
      <c r="C58" s="61"/>
      <c r="D58" s="61"/>
      <c r="E58" s="62"/>
      <c r="F58" s="56" t="s">
        <v>32</v>
      </c>
      <c r="G58" s="35">
        <f t="shared" si="32"/>
        <v>0</v>
      </c>
      <c r="H58" s="21">
        <v>0</v>
      </c>
      <c r="I58" s="21">
        <v>0</v>
      </c>
      <c r="J58" s="7">
        <f t="shared" ref="J58:N58" si="40">J70+J74</f>
        <v>0</v>
      </c>
      <c r="K58" s="7">
        <f t="shared" si="40"/>
        <v>0</v>
      </c>
      <c r="L58" s="7">
        <f t="shared" si="40"/>
        <v>0</v>
      </c>
      <c r="M58" s="7">
        <f t="shared" si="40"/>
        <v>0</v>
      </c>
      <c r="N58" s="7">
        <f t="shared" si="40"/>
        <v>0</v>
      </c>
      <c r="O58" s="64"/>
      <c r="P58" s="64"/>
      <c r="Q58" s="64"/>
      <c r="R58" s="64"/>
      <c r="S58" s="64"/>
      <c r="T58" s="64"/>
      <c r="U58" s="64"/>
      <c r="V58" s="64"/>
      <c r="W58" s="64"/>
      <c r="X58" s="64"/>
    </row>
    <row r="59" spans="1:24" ht="41.25" customHeight="1">
      <c r="A59" s="66"/>
      <c r="B59" s="68"/>
      <c r="C59" s="61"/>
      <c r="D59" s="61"/>
      <c r="E59" s="62"/>
      <c r="F59" s="57" t="s">
        <v>33</v>
      </c>
      <c r="G59" s="35">
        <f t="shared" si="32"/>
        <v>0</v>
      </c>
      <c r="H59" s="21">
        <f t="shared" ref="H59:N59" si="41">H71+H75</f>
        <v>0</v>
      </c>
      <c r="I59" s="21">
        <f t="shared" si="41"/>
        <v>0</v>
      </c>
      <c r="J59" s="7">
        <f t="shared" si="41"/>
        <v>0</v>
      </c>
      <c r="K59" s="7">
        <f t="shared" si="41"/>
        <v>0</v>
      </c>
      <c r="L59" s="7">
        <f t="shared" si="41"/>
        <v>0</v>
      </c>
      <c r="M59" s="7">
        <f t="shared" si="41"/>
        <v>0</v>
      </c>
      <c r="N59" s="7">
        <f t="shared" si="41"/>
        <v>0</v>
      </c>
      <c r="O59" s="64"/>
      <c r="P59" s="64"/>
      <c r="Q59" s="64"/>
      <c r="R59" s="64"/>
      <c r="S59" s="64"/>
      <c r="T59" s="64"/>
      <c r="U59" s="64"/>
      <c r="V59" s="64"/>
      <c r="W59" s="64"/>
      <c r="X59" s="64"/>
    </row>
    <row r="60" spans="1:24" ht="32.25" customHeight="1">
      <c r="A60" s="65" t="s">
        <v>109</v>
      </c>
      <c r="B60" s="67" t="s">
        <v>238</v>
      </c>
      <c r="C60" s="60" t="s">
        <v>145</v>
      </c>
      <c r="D60" s="60" t="s">
        <v>229</v>
      </c>
      <c r="E60" s="62" t="s">
        <v>31</v>
      </c>
      <c r="F60" s="51" t="s">
        <v>15</v>
      </c>
      <c r="G60" s="35">
        <f t="shared" ref="G60:G63" si="42">SUM(H60:N60)</f>
        <v>26500</v>
      </c>
      <c r="H60" s="21">
        <f t="shared" ref="H60:N60" si="43">H61+H62+H63</f>
        <v>26500</v>
      </c>
      <c r="I60" s="21">
        <f t="shared" si="43"/>
        <v>0</v>
      </c>
      <c r="J60" s="7">
        <f t="shared" si="43"/>
        <v>0</v>
      </c>
      <c r="K60" s="7">
        <f t="shared" si="43"/>
        <v>0</v>
      </c>
      <c r="L60" s="7">
        <f t="shared" si="43"/>
        <v>0</v>
      </c>
      <c r="M60" s="7">
        <f t="shared" si="43"/>
        <v>0</v>
      </c>
      <c r="N60" s="7">
        <f t="shared" si="43"/>
        <v>0</v>
      </c>
      <c r="O60" s="63" t="s">
        <v>14</v>
      </c>
      <c r="P60" s="64" t="s">
        <v>14</v>
      </c>
      <c r="Q60" s="64" t="s">
        <v>14</v>
      </c>
      <c r="R60" s="64" t="s">
        <v>14</v>
      </c>
      <c r="S60" s="64" t="s">
        <v>14</v>
      </c>
      <c r="T60" s="64" t="s">
        <v>14</v>
      </c>
      <c r="U60" s="64" t="s">
        <v>14</v>
      </c>
      <c r="V60" s="64" t="s">
        <v>14</v>
      </c>
      <c r="W60" s="64" t="s">
        <v>14</v>
      </c>
      <c r="X60" s="64" t="s">
        <v>14</v>
      </c>
    </row>
    <row r="61" spans="1:24" ht="47.25" customHeight="1">
      <c r="A61" s="66"/>
      <c r="B61" s="68"/>
      <c r="C61" s="61"/>
      <c r="D61" s="61"/>
      <c r="E61" s="62"/>
      <c r="F61" s="51" t="s">
        <v>34</v>
      </c>
      <c r="G61" s="35">
        <f t="shared" si="42"/>
        <v>0</v>
      </c>
      <c r="H61" s="21">
        <v>0</v>
      </c>
      <c r="I61" s="21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64"/>
      <c r="P61" s="64"/>
      <c r="Q61" s="64"/>
      <c r="R61" s="64"/>
      <c r="S61" s="64"/>
      <c r="T61" s="64"/>
      <c r="U61" s="64"/>
      <c r="V61" s="64"/>
      <c r="W61" s="64"/>
      <c r="X61" s="64"/>
    </row>
    <row r="62" spans="1:24" ht="42.75" customHeight="1">
      <c r="A62" s="66"/>
      <c r="B62" s="68"/>
      <c r="C62" s="61"/>
      <c r="D62" s="61"/>
      <c r="E62" s="62"/>
      <c r="F62" s="51" t="s">
        <v>32</v>
      </c>
      <c r="G62" s="35">
        <f t="shared" si="42"/>
        <v>26500</v>
      </c>
      <c r="H62" s="21">
        <v>26500</v>
      </c>
      <c r="I62" s="21">
        <v>0</v>
      </c>
      <c r="J62" s="7">
        <v>0</v>
      </c>
      <c r="K62" s="7">
        <f t="shared" ref="K62:N62" si="44">K74+K78</f>
        <v>0</v>
      </c>
      <c r="L62" s="7">
        <f t="shared" si="44"/>
        <v>0</v>
      </c>
      <c r="M62" s="7">
        <f t="shared" si="44"/>
        <v>0</v>
      </c>
      <c r="N62" s="7">
        <f t="shared" si="44"/>
        <v>0</v>
      </c>
      <c r="O62" s="64"/>
      <c r="P62" s="64"/>
      <c r="Q62" s="64"/>
      <c r="R62" s="64"/>
      <c r="S62" s="64"/>
      <c r="T62" s="64"/>
      <c r="U62" s="64"/>
      <c r="V62" s="64"/>
      <c r="W62" s="64"/>
      <c r="X62" s="64"/>
    </row>
    <row r="63" spans="1:24" ht="41.25" customHeight="1">
      <c r="A63" s="66"/>
      <c r="B63" s="68"/>
      <c r="C63" s="61"/>
      <c r="D63" s="61"/>
      <c r="E63" s="62"/>
      <c r="F63" s="52" t="s">
        <v>33</v>
      </c>
      <c r="G63" s="35">
        <f t="shared" si="42"/>
        <v>0</v>
      </c>
      <c r="H63" s="21">
        <f t="shared" ref="H63:N63" si="45">H75+H79</f>
        <v>0</v>
      </c>
      <c r="I63" s="21">
        <f t="shared" si="45"/>
        <v>0</v>
      </c>
      <c r="J63" s="7">
        <f t="shared" si="45"/>
        <v>0</v>
      </c>
      <c r="K63" s="7">
        <f t="shared" si="45"/>
        <v>0</v>
      </c>
      <c r="L63" s="7">
        <f t="shared" si="45"/>
        <v>0</v>
      </c>
      <c r="M63" s="7">
        <f t="shared" si="45"/>
        <v>0</v>
      </c>
      <c r="N63" s="7">
        <f t="shared" si="45"/>
        <v>0</v>
      </c>
      <c r="O63" s="64"/>
      <c r="P63" s="64"/>
      <c r="Q63" s="64"/>
      <c r="R63" s="64"/>
      <c r="S63" s="64"/>
      <c r="T63" s="64"/>
      <c r="U63" s="64"/>
      <c r="V63" s="64"/>
      <c r="W63" s="64"/>
      <c r="X63" s="64"/>
    </row>
    <row r="64" spans="1:24" ht="32.25" customHeight="1">
      <c r="A64" s="65" t="s">
        <v>70</v>
      </c>
      <c r="B64" s="67" t="s">
        <v>67</v>
      </c>
      <c r="C64" s="60" t="s">
        <v>145</v>
      </c>
      <c r="D64" s="60" t="s">
        <v>229</v>
      </c>
      <c r="E64" s="62" t="s">
        <v>31</v>
      </c>
      <c r="F64" s="36" t="s">
        <v>15</v>
      </c>
      <c r="G64" s="35">
        <f t="shared" si="9"/>
        <v>1106923.73</v>
      </c>
      <c r="H64" s="21">
        <f t="shared" ref="H64:K64" si="46">H65+H66+H67</f>
        <v>401756.43</v>
      </c>
      <c r="I64" s="21">
        <f t="shared" si="46"/>
        <v>285684.92000000004</v>
      </c>
      <c r="J64" s="7">
        <f t="shared" si="46"/>
        <v>43993.53</v>
      </c>
      <c r="K64" s="7">
        <f t="shared" si="46"/>
        <v>75488.850000000006</v>
      </c>
      <c r="L64" s="7">
        <f t="shared" ref="L64:M64" si="47">L65+L66+L67</f>
        <v>100000</v>
      </c>
      <c r="M64" s="7">
        <f t="shared" si="47"/>
        <v>100000</v>
      </c>
      <c r="N64" s="7">
        <f t="shared" ref="N64" si="48">N65+N66+N67</f>
        <v>100000</v>
      </c>
      <c r="O64" s="63" t="s">
        <v>14</v>
      </c>
      <c r="P64" s="64" t="s">
        <v>14</v>
      </c>
      <c r="Q64" s="64" t="s">
        <v>14</v>
      </c>
      <c r="R64" s="64" t="s">
        <v>14</v>
      </c>
      <c r="S64" s="64" t="s">
        <v>14</v>
      </c>
      <c r="T64" s="64" t="s">
        <v>14</v>
      </c>
      <c r="U64" s="64" t="s">
        <v>14</v>
      </c>
      <c r="V64" s="64" t="s">
        <v>14</v>
      </c>
      <c r="W64" s="64" t="s">
        <v>14</v>
      </c>
      <c r="X64" s="64" t="s">
        <v>14</v>
      </c>
    </row>
    <row r="65" spans="1:24" ht="47.25" customHeight="1">
      <c r="A65" s="66"/>
      <c r="B65" s="68"/>
      <c r="C65" s="61"/>
      <c r="D65" s="61"/>
      <c r="E65" s="62"/>
      <c r="F65" s="36" t="s">
        <v>34</v>
      </c>
      <c r="G65" s="35">
        <f t="shared" si="9"/>
        <v>661235.63</v>
      </c>
      <c r="H65" s="21">
        <f t="shared" ref="H65:L65" si="49">H69+H73</f>
        <v>102756.43</v>
      </c>
      <c r="I65" s="21">
        <f t="shared" si="49"/>
        <v>138996.82</v>
      </c>
      <c r="J65" s="7">
        <f t="shared" si="49"/>
        <v>43993.53</v>
      </c>
      <c r="K65" s="7">
        <f t="shared" si="49"/>
        <v>75488.850000000006</v>
      </c>
      <c r="L65" s="7">
        <f t="shared" si="49"/>
        <v>100000</v>
      </c>
      <c r="M65" s="7">
        <f t="shared" ref="M65:N65" si="50">M69+M73</f>
        <v>100000</v>
      </c>
      <c r="N65" s="7">
        <f t="shared" si="50"/>
        <v>100000</v>
      </c>
      <c r="O65" s="64"/>
      <c r="P65" s="64"/>
      <c r="Q65" s="64"/>
      <c r="R65" s="64"/>
      <c r="S65" s="64"/>
      <c r="T65" s="64"/>
      <c r="U65" s="64"/>
      <c r="V65" s="64"/>
      <c r="W65" s="64"/>
      <c r="X65" s="64"/>
    </row>
    <row r="66" spans="1:24" ht="42.75" customHeight="1">
      <c r="A66" s="66"/>
      <c r="B66" s="68"/>
      <c r="C66" s="61"/>
      <c r="D66" s="61"/>
      <c r="E66" s="62"/>
      <c r="F66" s="36" t="s">
        <v>32</v>
      </c>
      <c r="G66" s="35">
        <f t="shared" si="9"/>
        <v>445688.1</v>
      </c>
      <c r="H66" s="21">
        <f t="shared" ref="H66:L66" si="51">H70+H74</f>
        <v>299000</v>
      </c>
      <c r="I66" s="21">
        <f t="shared" si="51"/>
        <v>146688.1</v>
      </c>
      <c r="J66" s="7">
        <f t="shared" si="51"/>
        <v>0</v>
      </c>
      <c r="K66" s="7">
        <f t="shared" si="51"/>
        <v>0</v>
      </c>
      <c r="L66" s="7">
        <f t="shared" si="51"/>
        <v>0</v>
      </c>
      <c r="M66" s="7">
        <f t="shared" ref="M66:N67" si="52">M70+M74</f>
        <v>0</v>
      </c>
      <c r="N66" s="7">
        <f t="shared" si="52"/>
        <v>0</v>
      </c>
      <c r="O66" s="64"/>
      <c r="P66" s="64"/>
      <c r="Q66" s="64"/>
      <c r="R66" s="64"/>
      <c r="S66" s="64"/>
      <c r="T66" s="64"/>
      <c r="U66" s="64"/>
      <c r="V66" s="64"/>
      <c r="W66" s="64"/>
      <c r="X66" s="64"/>
    </row>
    <row r="67" spans="1:24" ht="41.25" customHeight="1">
      <c r="A67" s="66"/>
      <c r="B67" s="68"/>
      <c r="C67" s="61"/>
      <c r="D67" s="61"/>
      <c r="E67" s="62"/>
      <c r="F67" s="37" t="s">
        <v>33</v>
      </c>
      <c r="G67" s="35">
        <f t="shared" si="9"/>
        <v>0</v>
      </c>
      <c r="H67" s="21">
        <f t="shared" ref="H67:L67" si="53">H71+H75</f>
        <v>0</v>
      </c>
      <c r="I67" s="21">
        <f t="shared" si="53"/>
        <v>0</v>
      </c>
      <c r="J67" s="7">
        <f t="shared" si="53"/>
        <v>0</v>
      </c>
      <c r="K67" s="7">
        <f t="shared" si="53"/>
        <v>0</v>
      </c>
      <c r="L67" s="7">
        <f t="shared" si="53"/>
        <v>0</v>
      </c>
      <c r="M67" s="7">
        <f t="shared" si="52"/>
        <v>0</v>
      </c>
      <c r="N67" s="7">
        <f t="shared" si="52"/>
        <v>0</v>
      </c>
      <c r="O67" s="64"/>
      <c r="P67" s="64"/>
      <c r="Q67" s="64"/>
      <c r="R67" s="64"/>
      <c r="S67" s="64"/>
      <c r="T67" s="64"/>
      <c r="U67" s="64"/>
      <c r="V67" s="64"/>
      <c r="W67" s="64"/>
      <c r="X67" s="64"/>
    </row>
    <row r="68" spans="1:24" ht="32.25" customHeight="1">
      <c r="A68" s="65" t="s">
        <v>71</v>
      </c>
      <c r="B68" s="67" t="s">
        <v>68</v>
      </c>
      <c r="C68" s="60" t="s">
        <v>145</v>
      </c>
      <c r="D68" s="60" t="s">
        <v>229</v>
      </c>
      <c r="E68" s="62" t="s">
        <v>31</v>
      </c>
      <c r="F68" s="36" t="s">
        <v>15</v>
      </c>
      <c r="G68" s="35">
        <f t="shared" si="9"/>
        <v>458353.9</v>
      </c>
      <c r="H68" s="21">
        <f t="shared" ref="H68:K68" si="54">H69+H70+H71</f>
        <v>0</v>
      </c>
      <c r="I68" s="21">
        <f t="shared" si="54"/>
        <v>38871.519999999997</v>
      </c>
      <c r="J68" s="7">
        <f t="shared" si="54"/>
        <v>43993.53</v>
      </c>
      <c r="K68" s="7">
        <f t="shared" si="54"/>
        <v>75488.850000000006</v>
      </c>
      <c r="L68" s="7">
        <f t="shared" ref="L68:M68" si="55">L69+L70+L71</f>
        <v>100000</v>
      </c>
      <c r="M68" s="7">
        <f t="shared" si="55"/>
        <v>100000</v>
      </c>
      <c r="N68" s="7">
        <f t="shared" ref="N68" si="56">N69+N70+N71</f>
        <v>100000</v>
      </c>
      <c r="O68" s="63" t="s">
        <v>14</v>
      </c>
      <c r="P68" s="64" t="s">
        <v>14</v>
      </c>
      <c r="Q68" s="64" t="s">
        <v>14</v>
      </c>
      <c r="R68" s="64" t="s">
        <v>14</v>
      </c>
      <c r="S68" s="64" t="s">
        <v>14</v>
      </c>
      <c r="T68" s="64" t="s">
        <v>14</v>
      </c>
      <c r="U68" s="64" t="s">
        <v>14</v>
      </c>
      <c r="V68" s="64" t="s">
        <v>14</v>
      </c>
      <c r="W68" s="64" t="s">
        <v>14</v>
      </c>
      <c r="X68" s="64" t="s">
        <v>14</v>
      </c>
    </row>
    <row r="69" spans="1:24" ht="47.25" customHeight="1">
      <c r="A69" s="66"/>
      <c r="B69" s="68"/>
      <c r="C69" s="61"/>
      <c r="D69" s="61"/>
      <c r="E69" s="62"/>
      <c r="F69" s="36" t="s">
        <v>34</v>
      </c>
      <c r="G69" s="35">
        <f t="shared" si="9"/>
        <v>458353.9</v>
      </c>
      <c r="H69" s="21">
        <v>0</v>
      </c>
      <c r="I69" s="21">
        <v>38871.519999999997</v>
      </c>
      <c r="J69" s="21">
        <v>43993.53</v>
      </c>
      <c r="K69" s="21">
        <v>75488.850000000006</v>
      </c>
      <c r="L69" s="21">
        <v>100000</v>
      </c>
      <c r="M69" s="21">
        <v>100000</v>
      </c>
      <c r="N69" s="21">
        <v>100000</v>
      </c>
      <c r="O69" s="64"/>
      <c r="P69" s="64"/>
      <c r="Q69" s="64"/>
      <c r="R69" s="64"/>
      <c r="S69" s="64"/>
      <c r="T69" s="64"/>
      <c r="U69" s="64"/>
      <c r="V69" s="64"/>
      <c r="W69" s="64"/>
      <c r="X69" s="64"/>
    </row>
    <row r="70" spans="1:24" ht="36" customHeight="1">
      <c r="A70" s="66"/>
      <c r="B70" s="68"/>
      <c r="C70" s="61"/>
      <c r="D70" s="61"/>
      <c r="E70" s="62"/>
      <c r="F70" s="36" t="s">
        <v>32</v>
      </c>
      <c r="G70" s="35">
        <f t="shared" si="9"/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64"/>
      <c r="P70" s="64"/>
      <c r="Q70" s="64"/>
      <c r="R70" s="64"/>
      <c r="S70" s="64"/>
      <c r="T70" s="64"/>
      <c r="U70" s="64"/>
      <c r="V70" s="64"/>
      <c r="W70" s="64"/>
      <c r="X70" s="64"/>
    </row>
    <row r="71" spans="1:24" ht="38.25" customHeight="1">
      <c r="A71" s="66"/>
      <c r="B71" s="68"/>
      <c r="C71" s="61"/>
      <c r="D71" s="61"/>
      <c r="E71" s="62"/>
      <c r="F71" s="37" t="s">
        <v>33</v>
      </c>
      <c r="G71" s="35">
        <f t="shared" si="9"/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64"/>
      <c r="P71" s="64"/>
      <c r="Q71" s="64"/>
      <c r="R71" s="64"/>
      <c r="S71" s="64"/>
      <c r="T71" s="64"/>
      <c r="U71" s="64"/>
      <c r="V71" s="64"/>
      <c r="W71" s="64"/>
      <c r="X71" s="64"/>
    </row>
    <row r="72" spans="1:24" ht="32.25" customHeight="1">
      <c r="A72" s="65" t="s">
        <v>202</v>
      </c>
      <c r="B72" s="67" t="s">
        <v>203</v>
      </c>
      <c r="C72" s="60" t="s">
        <v>145</v>
      </c>
      <c r="D72" s="60" t="s">
        <v>229</v>
      </c>
      <c r="E72" s="62" t="s">
        <v>31</v>
      </c>
      <c r="F72" s="36" t="s">
        <v>15</v>
      </c>
      <c r="G72" s="35">
        <f t="shared" ref="G72:G75" si="57">SUM(H72:N72)</f>
        <v>648569.83000000007</v>
      </c>
      <c r="H72" s="21">
        <f t="shared" ref="H72:L72" si="58">H73+H74+H75</f>
        <v>401756.43</v>
      </c>
      <c r="I72" s="21">
        <f t="shared" si="58"/>
        <v>246813.40000000002</v>
      </c>
      <c r="J72" s="7">
        <f t="shared" si="58"/>
        <v>0</v>
      </c>
      <c r="K72" s="7">
        <f t="shared" si="58"/>
        <v>0</v>
      </c>
      <c r="L72" s="7">
        <f t="shared" si="58"/>
        <v>0</v>
      </c>
      <c r="M72" s="7">
        <f t="shared" ref="M72:N72" si="59">M73+M74+M75</f>
        <v>0</v>
      </c>
      <c r="N72" s="7">
        <f t="shared" si="59"/>
        <v>0</v>
      </c>
      <c r="O72" s="73" t="s">
        <v>81</v>
      </c>
      <c r="P72" s="64" t="s">
        <v>80</v>
      </c>
      <c r="Q72" s="64">
        <f>SUM(R72:X75)</f>
        <v>101</v>
      </c>
      <c r="R72" s="64">
        <v>29</v>
      </c>
      <c r="S72" s="64">
        <v>27</v>
      </c>
      <c r="T72" s="64">
        <v>25</v>
      </c>
      <c r="U72" s="64">
        <v>5</v>
      </c>
      <c r="V72" s="64">
        <v>5</v>
      </c>
      <c r="W72" s="64">
        <v>5</v>
      </c>
      <c r="X72" s="64">
        <v>5</v>
      </c>
    </row>
    <row r="73" spans="1:24" ht="47.25" customHeight="1">
      <c r="A73" s="66"/>
      <c r="B73" s="68"/>
      <c r="C73" s="61"/>
      <c r="D73" s="61"/>
      <c r="E73" s="62"/>
      <c r="F73" s="36" t="s">
        <v>34</v>
      </c>
      <c r="G73" s="35">
        <f t="shared" si="57"/>
        <v>202881.72999999998</v>
      </c>
      <c r="H73" s="21">
        <v>102756.43</v>
      </c>
      <c r="I73" s="21">
        <v>100125.3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84"/>
      <c r="P73" s="64"/>
      <c r="Q73" s="64"/>
      <c r="R73" s="64"/>
      <c r="S73" s="64"/>
      <c r="T73" s="64"/>
      <c r="U73" s="64"/>
      <c r="V73" s="64"/>
      <c r="W73" s="64"/>
      <c r="X73" s="64"/>
    </row>
    <row r="74" spans="1:24" ht="36" customHeight="1">
      <c r="A74" s="66"/>
      <c r="B74" s="68"/>
      <c r="C74" s="61"/>
      <c r="D74" s="61"/>
      <c r="E74" s="62"/>
      <c r="F74" s="36" t="s">
        <v>32</v>
      </c>
      <c r="G74" s="35">
        <f t="shared" si="57"/>
        <v>445688.1</v>
      </c>
      <c r="H74" s="21">
        <v>299000</v>
      </c>
      <c r="I74" s="21">
        <v>146688.1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84"/>
      <c r="P74" s="64"/>
      <c r="Q74" s="64"/>
      <c r="R74" s="64"/>
      <c r="S74" s="64"/>
      <c r="T74" s="64"/>
      <c r="U74" s="64"/>
      <c r="V74" s="64"/>
      <c r="W74" s="64"/>
      <c r="X74" s="64"/>
    </row>
    <row r="75" spans="1:24" ht="38.25" customHeight="1">
      <c r="A75" s="66"/>
      <c r="B75" s="68"/>
      <c r="C75" s="61"/>
      <c r="D75" s="61"/>
      <c r="E75" s="62"/>
      <c r="F75" s="37" t="s">
        <v>33</v>
      </c>
      <c r="G75" s="35">
        <f t="shared" si="57"/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74"/>
      <c r="P75" s="64"/>
      <c r="Q75" s="64"/>
      <c r="R75" s="64"/>
      <c r="S75" s="64"/>
      <c r="T75" s="64"/>
      <c r="U75" s="64"/>
      <c r="V75" s="64"/>
      <c r="W75" s="64"/>
      <c r="X75" s="64"/>
    </row>
    <row r="76" spans="1:24" ht="17.25" customHeight="1">
      <c r="A76" s="65" t="s">
        <v>18</v>
      </c>
      <c r="B76" s="68" t="s">
        <v>36</v>
      </c>
      <c r="C76" s="60" t="s">
        <v>145</v>
      </c>
      <c r="D76" s="60" t="s">
        <v>229</v>
      </c>
      <c r="E76" s="62" t="s">
        <v>31</v>
      </c>
      <c r="F76" s="36" t="s">
        <v>15</v>
      </c>
      <c r="G76" s="35">
        <f t="shared" si="9"/>
        <v>5973182.2000000002</v>
      </c>
      <c r="H76" s="21">
        <f>H77+H79+H78</f>
        <v>1062017.9100000001</v>
      </c>
      <c r="I76" s="21">
        <f t="shared" ref="I76:K76" si="60">I77+I79+I78</f>
        <v>879911.47</v>
      </c>
      <c r="J76" s="21">
        <f t="shared" si="60"/>
        <v>909347.71</v>
      </c>
      <c r="K76" s="21">
        <f t="shared" si="60"/>
        <v>1296905.1100000001</v>
      </c>
      <c r="L76" s="21">
        <f t="shared" ref="L76:M76" si="61">L77+L79+L78</f>
        <v>655000</v>
      </c>
      <c r="M76" s="21">
        <f t="shared" si="61"/>
        <v>585000</v>
      </c>
      <c r="N76" s="21">
        <f t="shared" ref="N76" si="62">N77+N79+N78</f>
        <v>585000</v>
      </c>
      <c r="O76" s="63" t="s">
        <v>14</v>
      </c>
      <c r="P76" s="64" t="s">
        <v>14</v>
      </c>
      <c r="Q76" s="64" t="s">
        <v>14</v>
      </c>
      <c r="R76" s="64" t="s">
        <v>14</v>
      </c>
      <c r="S76" s="64" t="s">
        <v>14</v>
      </c>
      <c r="T76" s="64" t="s">
        <v>14</v>
      </c>
      <c r="U76" s="64" t="s">
        <v>14</v>
      </c>
      <c r="V76" s="64" t="s">
        <v>14</v>
      </c>
      <c r="W76" s="64" t="s">
        <v>14</v>
      </c>
      <c r="X76" s="64" t="s">
        <v>14</v>
      </c>
    </row>
    <row r="77" spans="1:24" ht="35.25" customHeight="1">
      <c r="A77" s="66"/>
      <c r="B77" s="68"/>
      <c r="C77" s="61"/>
      <c r="D77" s="61"/>
      <c r="E77" s="62"/>
      <c r="F77" s="36" t="s">
        <v>34</v>
      </c>
      <c r="G77" s="35">
        <f t="shared" si="9"/>
        <v>5166417.9000000004</v>
      </c>
      <c r="H77" s="21">
        <f t="shared" ref="H77:I77" si="63">H81+H117+H132</f>
        <v>387917.91000000003</v>
      </c>
      <c r="I77" s="21">
        <f t="shared" si="63"/>
        <v>771462.27</v>
      </c>
      <c r="J77" s="7">
        <f>J81+J117</f>
        <v>885132.61</v>
      </c>
      <c r="K77" s="7">
        <f t="shared" ref="K77:L77" si="64">K81+K117</f>
        <v>1296905.1100000001</v>
      </c>
      <c r="L77" s="7">
        <f t="shared" si="64"/>
        <v>655000</v>
      </c>
      <c r="M77" s="7">
        <f t="shared" ref="M77:N77" si="65">M81+M117</f>
        <v>585000</v>
      </c>
      <c r="N77" s="7">
        <f t="shared" si="65"/>
        <v>585000</v>
      </c>
      <c r="O77" s="64"/>
      <c r="P77" s="64"/>
      <c r="Q77" s="64"/>
      <c r="R77" s="64"/>
      <c r="S77" s="64"/>
      <c r="T77" s="64"/>
      <c r="U77" s="64"/>
      <c r="V77" s="64"/>
      <c r="W77" s="64"/>
      <c r="X77" s="64"/>
    </row>
    <row r="78" spans="1:24" ht="35.25" customHeight="1">
      <c r="A78" s="66"/>
      <c r="B78" s="68"/>
      <c r="C78" s="61"/>
      <c r="D78" s="61"/>
      <c r="E78" s="62"/>
      <c r="F78" s="36" t="s">
        <v>32</v>
      </c>
      <c r="G78" s="35">
        <f t="shared" si="9"/>
        <v>806764.29999999993</v>
      </c>
      <c r="H78" s="21">
        <f t="shared" ref="H78:I78" si="66">H82+H118</f>
        <v>674100</v>
      </c>
      <c r="I78" s="21">
        <f t="shared" si="66"/>
        <v>108449.2</v>
      </c>
      <c r="J78" s="7">
        <f>J82+J118</f>
        <v>24215.1</v>
      </c>
      <c r="K78" s="7">
        <f t="shared" ref="K78:L78" si="67">K82+K118</f>
        <v>0</v>
      </c>
      <c r="L78" s="7">
        <f t="shared" si="67"/>
        <v>0</v>
      </c>
      <c r="M78" s="7">
        <f t="shared" ref="M78:N79" si="68">M82+M118</f>
        <v>0</v>
      </c>
      <c r="N78" s="7">
        <f t="shared" si="68"/>
        <v>0</v>
      </c>
      <c r="O78" s="64"/>
      <c r="P78" s="64"/>
      <c r="Q78" s="64"/>
      <c r="R78" s="64"/>
      <c r="S78" s="64"/>
      <c r="T78" s="64"/>
      <c r="U78" s="64"/>
      <c r="V78" s="64"/>
      <c r="W78" s="64"/>
      <c r="X78" s="64"/>
    </row>
    <row r="79" spans="1:24" ht="41.25" customHeight="1">
      <c r="A79" s="66"/>
      <c r="B79" s="68"/>
      <c r="C79" s="61"/>
      <c r="D79" s="61"/>
      <c r="E79" s="62"/>
      <c r="F79" s="37" t="s">
        <v>33</v>
      </c>
      <c r="G79" s="35">
        <f t="shared" si="9"/>
        <v>0</v>
      </c>
      <c r="H79" s="21">
        <f t="shared" ref="H79:I79" si="69">H83+H119</f>
        <v>0</v>
      </c>
      <c r="I79" s="21">
        <f t="shared" si="69"/>
        <v>0</v>
      </c>
      <c r="J79" s="7">
        <f>J83+J119</f>
        <v>0</v>
      </c>
      <c r="K79" s="7">
        <f t="shared" ref="K79:L79" si="70">K83+K119</f>
        <v>0</v>
      </c>
      <c r="L79" s="7">
        <f t="shared" si="70"/>
        <v>0</v>
      </c>
      <c r="M79" s="7">
        <f t="shared" si="68"/>
        <v>0</v>
      </c>
      <c r="N79" s="7">
        <f t="shared" si="68"/>
        <v>0</v>
      </c>
      <c r="O79" s="64"/>
      <c r="P79" s="64"/>
      <c r="Q79" s="64"/>
      <c r="R79" s="64"/>
      <c r="S79" s="64"/>
      <c r="T79" s="64"/>
      <c r="U79" s="64"/>
      <c r="V79" s="64"/>
      <c r="W79" s="64"/>
      <c r="X79" s="64"/>
    </row>
    <row r="80" spans="1:24" ht="32.25" customHeight="1">
      <c r="A80" s="65" t="s">
        <v>19</v>
      </c>
      <c r="B80" s="68" t="s">
        <v>35</v>
      </c>
      <c r="C80" s="60" t="s">
        <v>145</v>
      </c>
      <c r="D80" s="60" t="s">
        <v>229</v>
      </c>
      <c r="E80" s="62" t="s">
        <v>31</v>
      </c>
      <c r="F80" s="36" t="s">
        <v>15</v>
      </c>
      <c r="G80" s="35">
        <f t="shared" si="9"/>
        <v>5074182.2</v>
      </c>
      <c r="H80" s="21">
        <f>H81+H82+H83</f>
        <v>387917.91000000003</v>
      </c>
      <c r="I80" s="21">
        <f t="shared" ref="I80:K80" si="71">I81+I82+I83</f>
        <v>805011.47</v>
      </c>
      <c r="J80" s="21">
        <f t="shared" si="71"/>
        <v>759347.71</v>
      </c>
      <c r="K80" s="21">
        <f t="shared" si="71"/>
        <v>1296905.1100000001</v>
      </c>
      <c r="L80" s="21">
        <f t="shared" ref="L80:M80" si="72">L81+L82+L83</f>
        <v>655000</v>
      </c>
      <c r="M80" s="21">
        <f t="shared" si="72"/>
        <v>585000</v>
      </c>
      <c r="N80" s="21">
        <f t="shared" ref="N80" si="73">N81+N82+N83</f>
        <v>585000</v>
      </c>
      <c r="O80" s="63" t="s">
        <v>14</v>
      </c>
      <c r="P80" s="64" t="s">
        <v>14</v>
      </c>
      <c r="Q80" s="64" t="s">
        <v>14</v>
      </c>
      <c r="R80" s="64" t="s">
        <v>14</v>
      </c>
      <c r="S80" s="64" t="s">
        <v>14</v>
      </c>
      <c r="T80" s="64" t="s">
        <v>14</v>
      </c>
      <c r="U80" s="64" t="s">
        <v>14</v>
      </c>
      <c r="V80" s="64" t="s">
        <v>14</v>
      </c>
      <c r="W80" s="64" t="s">
        <v>14</v>
      </c>
      <c r="X80" s="64" t="s">
        <v>14</v>
      </c>
    </row>
    <row r="81" spans="1:24" ht="40.5" customHeight="1">
      <c r="A81" s="66"/>
      <c r="B81" s="68"/>
      <c r="C81" s="61"/>
      <c r="D81" s="61"/>
      <c r="E81" s="62"/>
      <c r="F81" s="36" t="s">
        <v>34</v>
      </c>
      <c r="G81" s="35">
        <f t="shared" si="9"/>
        <v>4941517.9000000004</v>
      </c>
      <c r="H81" s="21">
        <f t="shared" ref="H81" si="74">H85+H89+H93+H97+H101</f>
        <v>387917.91000000003</v>
      </c>
      <c r="I81" s="21">
        <f>I85+I89+I93+I97+I101++I105+I109</f>
        <v>696562.27</v>
      </c>
      <c r="J81" s="21">
        <f t="shared" ref="J81" si="75">J85+J89+J93+J97+J101+J109</f>
        <v>735132.61</v>
      </c>
      <c r="K81" s="21">
        <f>K85+K89+K93+K97+K101+K105+K109+K113</f>
        <v>1296905.1100000001</v>
      </c>
      <c r="L81" s="21">
        <f>L85+L89+L93+L97+L101+L109</f>
        <v>655000</v>
      </c>
      <c r="M81" s="21">
        <f t="shared" ref="M81:N81" si="76">M85+M89+M93+M97+M101+M109</f>
        <v>585000</v>
      </c>
      <c r="N81" s="21">
        <f t="shared" si="76"/>
        <v>585000</v>
      </c>
      <c r="O81" s="64"/>
      <c r="P81" s="64"/>
      <c r="Q81" s="64"/>
      <c r="R81" s="64"/>
      <c r="S81" s="64"/>
      <c r="T81" s="64"/>
      <c r="U81" s="64"/>
      <c r="V81" s="64"/>
      <c r="W81" s="64"/>
      <c r="X81" s="64"/>
    </row>
    <row r="82" spans="1:24" ht="37.5" customHeight="1">
      <c r="A82" s="66"/>
      <c r="B82" s="68"/>
      <c r="C82" s="61"/>
      <c r="D82" s="61"/>
      <c r="E82" s="62"/>
      <c r="F82" s="36" t="s">
        <v>32</v>
      </c>
      <c r="G82" s="35">
        <f t="shared" si="9"/>
        <v>132664.29999999999</v>
      </c>
      <c r="H82" s="21">
        <f t="shared" ref="H82" si="77">H86+H90+H94+H98+H102</f>
        <v>0</v>
      </c>
      <c r="I82" s="21">
        <f>I86+I90+I94+I98+I102++I106+I110</f>
        <v>108449.2</v>
      </c>
      <c r="J82" s="21">
        <f t="shared" ref="J82:L82" si="78">J86+J90+J94+J98+J102+J110</f>
        <v>24215.1</v>
      </c>
      <c r="K82" s="21">
        <f t="shared" si="78"/>
        <v>0</v>
      </c>
      <c r="L82" s="21">
        <f t="shared" si="78"/>
        <v>0</v>
      </c>
      <c r="M82" s="21">
        <f t="shared" ref="M82:N83" si="79">M86+M90+M94+M98+M102+M110</f>
        <v>0</v>
      </c>
      <c r="N82" s="21">
        <f t="shared" si="79"/>
        <v>0</v>
      </c>
      <c r="O82" s="64"/>
      <c r="P82" s="64"/>
      <c r="Q82" s="64"/>
      <c r="R82" s="64"/>
      <c r="S82" s="64"/>
      <c r="T82" s="64"/>
      <c r="U82" s="64"/>
      <c r="V82" s="64"/>
      <c r="W82" s="64"/>
      <c r="X82" s="64"/>
    </row>
    <row r="83" spans="1:24" ht="37.5" customHeight="1">
      <c r="A83" s="66"/>
      <c r="B83" s="68"/>
      <c r="C83" s="61"/>
      <c r="D83" s="61"/>
      <c r="E83" s="62"/>
      <c r="F83" s="37" t="s">
        <v>33</v>
      </c>
      <c r="G83" s="35">
        <f t="shared" si="9"/>
        <v>0</v>
      </c>
      <c r="H83" s="21">
        <f>H87+H91+H95+H99+H103</f>
        <v>0</v>
      </c>
      <c r="I83" s="21">
        <f>I87+I91+I95+I99+I103+I111</f>
        <v>0</v>
      </c>
      <c r="J83" s="21">
        <f t="shared" ref="J83:L83" si="80">J87+J91+J95+J99+J103+J111</f>
        <v>0</v>
      </c>
      <c r="K83" s="21">
        <f t="shared" si="80"/>
        <v>0</v>
      </c>
      <c r="L83" s="21">
        <f t="shared" si="80"/>
        <v>0</v>
      </c>
      <c r="M83" s="21">
        <f t="shared" si="79"/>
        <v>0</v>
      </c>
      <c r="N83" s="21">
        <f t="shared" si="79"/>
        <v>0</v>
      </c>
      <c r="O83" s="64"/>
      <c r="P83" s="64"/>
      <c r="Q83" s="64"/>
      <c r="R83" s="64"/>
      <c r="S83" s="64"/>
      <c r="T83" s="64"/>
      <c r="U83" s="64"/>
      <c r="V83" s="64"/>
      <c r="W83" s="64"/>
      <c r="X83" s="64"/>
    </row>
    <row r="84" spans="1:24" ht="32.25" customHeight="1">
      <c r="A84" s="65" t="s">
        <v>24</v>
      </c>
      <c r="B84" s="67" t="s">
        <v>160</v>
      </c>
      <c r="C84" s="60" t="s">
        <v>145</v>
      </c>
      <c r="D84" s="60" t="s">
        <v>229</v>
      </c>
      <c r="E84" s="62" t="s">
        <v>31</v>
      </c>
      <c r="F84" s="36" t="s">
        <v>15</v>
      </c>
      <c r="G84" s="35">
        <f t="shared" si="9"/>
        <v>318665.79000000004</v>
      </c>
      <c r="H84" s="21">
        <f t="shared" ref="H84:N84" si="81">H85</f>
        <v>238665.79</v>
      </c>
      <c r="I84" s="21">
        <f t="shared" si="81"/>
        <v>80000</v>
      </c>
      <c r="J84" s="21">
        <f t="shared" si="81"/>
        <v>0</v>
      </c>
      <c r="K84" s="21">
        <f t="shared" si="81"/>
        <v>0</v>
      </c>
      <c r="L84" s="21">
        <f t="shared" si="81"/>
        <v>0</v>
      </c>
      <c r="M84" s="21">
        <f t="shared" si="81"/>
        <v>0</v>
      </c>
      <c r="N84" s="21">
        <f t="shared" si="81"/>
        <v>0</v>
      </c>
      <c r="O84" s="63" t="s">
        <v>14</v>
      </c>
      <c r="P84" s="64" t="s">
        <v>14</v>
      </c>
      <c r="Q84" s="64" t="s">
        <v>14</v>
      </c>
      <c r="R84" s="64" t="s">
        <v>14</v>
      </c>
      <c r="S84" s="64" t="s">
        <v>14</v>
      </c>
      <c r="T84" s="64" t="s">
        <v>14</v>
      </c>
      <c r="U84" s="64" t="s">
        <v>14</v>
      </c>
      <c r="V84" s="64" t="s">
        <v>14</v>
      </c>
      <c r="W84" s="64" t="s">
        <v>14</v>
      </c>
      <c r="X84" s="64" t="s">
        <v>14</v>
      </c>
    </row>
    <row r="85" spans="1:24" ht="40.5" customHeight="1">
      <c r="A85" s="66"/>
      <c r="B85" s="68"/>
      <c r="C85" s="61"/>
      <c r="D85" s="61"/>
      <c r="E85" s="62"/>
      <c r="F85" s="36" t="s">
        <v>34</v>
      </c>
      <c r="G85" s="35">
        <f t="shared" si="9"/>
        <v>318665.79000000004</v>
      </c>
      <c r="H85" s="21">
        <v>238665.79</v>
      </c>
      <c r="I85" s="21">
        <v>80000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64"/>
      <c r="P85" s="64"/>
      <c r="Q85" s="64"/>
      <c r="R85" s="64"/>
      <c r="S85" s="64"/>
      <c r="T85" s="64"/>
      <c r="U85" s="64"/>
      <c r="V85" s="64"/>
      <c r="W85" s="64"/>
      <c r="X85" s="64"/>
    </row>
    <row r="86" spans="1:24" ht="39" customHeight="1">
      <c r="A86" s="66"/>
      <c r="B86" s="68"/>
      <c r="C86" s="61"/>
      <c r="D86" s="61"/>
      <c r="E86" s="62"/>
      <c r="F86" s="36" t="s">
        <v>32</v>
      </c>
      <c r="G86" s="35">
        <f t="shared" si="9"/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64"/>
      <c r="P86" s="64"/>
      <c r="Q86" s="64"/>
      <c r="R86" s="64"/>
      <c r="S86" s="64"/>
      <c r="T86" s="64"/>
      <c r="U86" s="64"/>
      <c r="V86" s="64"/>
      <c r="W86" s="64"/>
      <c r="X86" s="64"/>
    </row>
    <row r="87" spans="1:24" ht="37.5" customHeight="1">
      <c r="A87" s="66"/>
      <c r="B87" s="68"/>
      <c r="C87" s="61"/>
      <c r="D87" s="61"/>
      <c r="E87" s="62"/>
      <c r="F87" s="37" t="s">
        <v>33</v>
      </c>
      <c r="G87" s="35">
        <f t="shared" si="9"/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21">
        <v>0</v>
      </c>
      <c r="O87" s="64"/>
      <c r="P87" s="64"/>
      <c r="Q87" s="64"/>
      <c r="R87" s="64"/>
      <c r="S87" s="64"/>
      <c r="T87" s="64"/>
      <c r="U87" s="64"/>
      <c r="V87" s="64"/>
      <c r="W87" s="64"/>
      <c r="X87" s="64"/>
    </row>
    <row r="88" spans="1:24" ht="32.25" hidden="1" customHeight="1">
      <c r="A88" s="65" t="s">
        <v>25</v>
      </c>
      <c r="B88" s="67" t="s">
        <v>129</v>
      </c>
      <c r="C88" s="60" t="s">
        <v>145</v>
      </c>
      <c r="D88" s="60" t="s">
        <v>229</v>
      </c>
      <c r="E88" s="62" t="s">
        <v>31</v>
      </c>
      <c r="F88" s="36" t="s">
        <v>15</v>
      </c>
      <c r="G88" s="35">
        <f t="shared" si="9"/>
        <v>0.3</v>
      </c>
      <c r="H88" s="21">
        <f t="shared" ref="H88:K88" si="82">H89+H90+H91</f>
        <v>0</v>
      </c>
      <c r="I88" s="21">
        <f t="shared" si="82"/>
        <v>0</v>
      </c>
      <c r="J88" s="21">
        <f t="shared" si="82"/>
        <v>0.3</v>
      </c>
      <c r="K88" s="21">
        <f t="shared" si="82"/>
        <v>0</v>
      </c>
      <c r="L88" s="21">
        <f t="shared" ref="L88:M88" si="83">L89+L90+L91</f>
        <v>0</v>
      </c>
      <c r="M88" s="21">
        <f t="shared" si="83"/>
        <v>0</v>
      </c>
      <c r="N88" s="21">
        <f t="shared" ref="N88" si="84">N89+N90+N91</f>
        <v>0</v>
      </c>
      <c r="O88" s="63" t="s">
        <v>14</v>
      </c>
      <c r="P88" s="64" t="s">
        <v>14</v>
      </c>
      <c r="Q88" s="64" t="s">
        <v>14</v>
      </c>
      <c r="R88" s="64" t="s">
        <v>14</v>
      </c>
      <c r="S88" s="64" t="s">
        <v>14</v>
      </c>
      <c r="T88" s="64" t="s">
        <v>14</v>
      </c>
      <c r="U88" s="64" t="s">
        <v>14</v>
      </c>
      <c r="V88" s="64" t="s">
        <v>14</v>
      </c>
      <c r="W88" s="64" t="s">
        <v>14</v>
      </c>
      <c r="X88" s="64" t="s">
        <v>14</v>
      </c>
    </row>
    <row r="89" spans="1:24" ht="40.5" hidden="1" customHeight="1">
      <c r="A89" s="66"/>
      <c r="B89" s="68"/>
      <c r="C89" s="61"/>
      <c r="D89" s="61"/>
      <c r="E89" s="62"/>
      <c r="F89" s="36" t="s">
        <v>34</v>
      </c>
      <c r="G89" s="35">
        <f t="shared" si="9"/>
        <v>0.3</v>
      </c>
      <c r="H89" s="21">
        <v>0</v>
      </c>
      <c r="I89" s="21">
        <v>0</v>
      </c>
      <c r="J89" s="21">
        <v>0.3</v>
      </c>
      <c r="K89" s="21">
        <v>0</v>
      </c>
      <c r="L89" s="21">
        <v>0</v>
      </c>
      <c r="M89" s="21">
        <v>0</v>
      </c>
      <c r="N89" s="21">
        <v>0</v>
      </c>
      <c r="O89" s="64"/>
      <c r="P89" s="64"/>
      <c r="Q89" s="64"/>
      <c r="R89" s="64"/>
      <c r="S89" s="64"/>
      <c r="T89" s="64"/>
      <c r="U89" s="64"/>
      <c r="V89" s="64"/>
      <c r="W89" s="64"/>
      <c r="X89" s="64"/>
    </row>
    <row r="90" spans="1:24" ht="39" hidden="1" customHeight="1">
      <c r="A90" s="66"/>
      <c r="B90" s="68"/>
      <c r="C90" s="61"/>
      <c r="D90" s="61"/>
      <c r="E90" s="62"/>
      <c r="F90" s="36" t="s">
        <v>32</v>
      </c>
      <c r="G90" s="35">
        <f t="shared" si="9"/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64"/>
      <c r="P90" s="64"/>
      <c r="Q90" s="64"/>
      <c r="R90" s="64"/>
      <c r="S90" s="64"/>
      <c r="T90" s="64"/>
      <c r="U90" s="64"/>
      <c r="V90" s="64"/>
      <c r="W90" s="64"/>
      <c r="X90" s="64"/>
    </row>
    <row r="91" spans="1:24" ht="37.5" hidden="1" customHeight="1">
      <c r="A91" s="66"/>
      <c r="B91" s="68"/>
      <c r="C91" s="61"/>
      <c r="D91" s="61"/>
      <c r="E91" s="62"/>
      <c r="F91" s="37" t="s">
        <v>33</v>
      </c>
      <c r="G91" s="35">
        <f t="shared" si="9"/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64"/>
      <c r="P91" s="64"/>
      <c r="Q91" s="64"/>
      <c r="R91" s="64"/>
      <c r="S91" s="64"/>
      <c r="T91" s="64"/>
      <c r="U91" s="64"/>
      <c r="V91" s="64"/>
      <c r="W91" s="64"/>
      <c r="X91" s="64"/>
    </row>
    <row r="92" spans="1:24" ht="32.25" customHeight="1">
      <c r="A92" s="65" t="s">
        <v>25</v>
      </c>
      <c r="B92" s="67" t="s">
        <v>245</v>
      </c>
      <c r="C92" s="60" t="s">
        <v>145</v>
      </c>
      <c r="D92" s="60" t="s">
        <v>229</v>
      </c>
      <c r="E92" s="62" t="s">
        <v>31</v>
      </c>
      <c r="F92" s="36" t="s">
        <v>15</v>
      </c>
      <c r="G92" s="35">
        <f t="shared" si="9"/>
        <v>0</v>
      </c>
      <c r="H92" s="21">
        <f t="shared" ref="H92:K92" si="85">H93+H94+H95</f>
        <v>0</v>
      </c>
      <c r="I92" s="21">
        <f t="shared" si="85"/>
        <v>0</v>
      </c>
      <c r="J92" s="21">
        <f t="shared" si="85"/>
        <v>0</v>
      </c>
      <c r="K92" s="21">
        <f t="shared" si="85"/>
        <v>0</v>
      </c>
      <c r="L92" s="21">
        <f t="shared" ref="L92:M92" si="86">L93+L94+L95</f>
        <v>0</v>
      </c>
      <c r="M92" s="21">
        <f t="shared" si="86"/>
        <v>0</v>
      </c>
      <c r="N92" s="21">
        <f t="shared" ref="N92" si="87">N93+N94+N95</f>
        <v>0</v>
      </c>
      <c r="O92" s="73" t="s">
        <v>78</v>
      </c>
      <c r="P92" s="64" t="s">
        <v>77</v>
      </c>
      <c r="Q92" s="64">
        <f>SUM(R92:X95)</f>
        <v>15</v>
      </c>
      <c r="R92" s="64">
        <v>0</v>
      </c>
      <c r="S92" s="64">
        <v>0</v>
      </c>
      <c r="T92" s="69">
        <v>3</v>
      </c>
      <c r="U92" s="69">
        <v>3</v>
      </c>
      <c r="V92" s="69">
        <v>3</v>
      </c>
      <c r="W92" s="69">
        <v>3</v>
      </c>
      <c r="X92" s="64">
        <v>3</v>
      </c>
    </row>
    <row r="93" spans="1:24" ht="37.5" customHeight="1">
      <c r="A93" s="66"/>
      <c r="B93" s="68"/>
      <c r="C93" s="61"/>
      <c r="D93" s="61"/>
      <c r="E93" s="62"/>
      <c r="F93" s="36" t="s">
        <v>34</v>
      </c>
      <c r="G93" s="35">
        <f t="shared" si="9"/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84"/>
      <c r="P93" s="64"/>
      <c r="Q93" s="64"/>
      <c r="R93" s="64"/>
      <c r="S93" s="64"/>
      <c r="T93" s="70"/>
      <c r="U93" s="70"/>
      <c r="V93" s="70"/>
      <c r="W93" s="70"/>
      <c r="X93" s="64"/>
    </row>
    <row r="94" spans="1:24" ht="34.5" customHeight="1">
      <c r="A94" s="66"/>
      <c r="B94" s="68"/>
      <c r="C94" s="61"/>
      <c r="D94" s="61"/>
      <c r="E94" s="62"/>
      <c r="F94" s="36" t="s">
        <v>32</v>
      </c>
      <c r="G94" s="35">
        <f t="shared" si="9"/>
        <v>0</v>
      </c>
      <c r="H94" s="21">
        <f>H98</f>
        <v>0</v>
      </c>
      <c r="I94" s="21">
        <v>0</v>
      </c>
      <c r="J94" s="21">
        <f>J98</f>
        <v>0</v>
      </c>
      <c r="K94" s="21">
        <f>K98</f>
        <v>0</v>
      </c>
      <c r="L94" s="21">
        <f>L98</f>
        <v>0</v>
      </c>
      <c r="M94" s="21">
        <f>M98</f>
        <v>0</v>
      </c>
      <c r="N94" s="21">
        <f>N98</f>
        <v>0</v>
      </c>
      <c r="O94" s="84"/>
      <c r="P94" s="64"/>
      <c r="Q94" s="64"/>
      <c r="R94" s="64"/>
      <c r="S94" s="64"/>
      <c r="T94" s="70"/>
      <c r="U94" s="70"/>
      <c r="V94" s="70"/>
      <c r="W94" s="70"/>
      <c r="X94" s="64"/>
    </row>
    <row r="95" spans="1:24" ht="38.25" customHeight="1">
      <c r="A95" s="66"/>
      <c r="B95" s="68"/>
      <c r="C95" s="61"/>
      <c r="D95" s="61"/>
      <c r="E95" s="62"/>
      <c r="F95" s="37" t="s">
        <v>33</v>
      </c>
      <c r="G95" s="35">
        <f t="shared" si="9"/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74"/>
      <c r="P95" s="64"/>
      <c r="Q95" s="64"/>
      <c r="R95" s="64"/>
      <c r="S95" s="64"/>
      <c r="T95" s="63"/>
      <c r="U95" s="63"/>
      <c r="V95" s="63"/>
      <c r="W95" s="63"/>
      <c r="X95" s="64"/>
    </row>
    <row r="96" spans="1:24" ht="32.25" customHeight="1">
      <c r="A96" s="65" t="s">
        <v>85</v>
      </c>
      <c r="B96" s="67" t="s">
        <v>246</v>
      </c>
      <c r="C96" s="60" t="s">
        <v>145</v>
      </c>
      <c r="D96" s="60" t="s">
        <v>229</v>
      </c>
      <c r="E96" s="62" t="s">
        <v>31</v>
      </c>
      <c r="F96" s="36" t="s">
        <v>15</v>
      </c>
      <c r="G96" s="35">
        <f t="shared" si="9"/>
        <v>1043960.17</v>
      </c>
      <c r="H96" s="21">
        <f t="shared" ref="H96:K96" si="88">H97+H98+H99</f>
        <v>8000</v>
      </c>
      <c r="I96" s="21">
        <f t="shared" si="88"/>
        <v>510911.47</v>
      </c>
      <c r="J96" s="21">
        <f t="shared" si="88"/>
        <v>145632.06</v>
      </c>
      <c r="K96" s="21">
        <f t="shared" si="88"/>
        <v>229416.64</v>
      </c>
      <c r="L96" s="21">
        <f t="shared" ref="L96:M96" si="89">L97+L98+L99</f>
        <v>50000</v>
      </c>
      <c r="M96" s="21">
        <f t="shared" si="89"/>
        <v>50000</v>
      </c>
      <c r="N96" s="21">
        <f t="shared" ref="N96" si="90">N97+N98+N99</f>
        <v>50000</v>
      </c>
      <c r="O96" s="73" t="s">
        <v>79</v>
      </c>
      <c r="P96" s="64" t="s">
        <v>77</v>
      </c>
      <c r="Q96" s="64">
        <f>SUM(R96:X99)</f>
        <v>30</v>
      </c>
      <c r="R96" s="69">
        <v>1</v>
      </c>
      <c r="S96" s="69">
        <v>4</v>
      </c>
      <c r="T96" s="69">
        <v>5</v>
      </c>
      <c r="U96" s="69">
        <v>5</v>
      </c>
      <c r="V96" s="69">
        <v>5</v>
      </c>
      <c r="W96" s="69">
        <v>5</v>
      </c>
      <c r="X96" s="64">
        <v>5</v>
      </c>
    </row>
    <row r="97" spans="1:24" ht="37.5" customHeight="1">
      <c r="A97" s="66"/>
      <c r="B97" s="68"/>
      <c r="C97" s="61"/>
      <c r="D97" s="61"/>
      <c r="E97" s="62"/>
      <c r="F97" s="36" t="s">
        <v>34</v>
      </c>
      <c r="G97" s="35">
        <f t="shared" si="9"/>
        <v>1043960.17</v>
      </c>
      <c r="H97" s="21">
        <v>8000</v>
      </c>
      <c r="I97" s="21">
        <v>510911.47</v>
      </c>
      <c r="J97" s="21">
        <v>145632.06</v>
      </c>
      <c r="K97" s="21">
        <v>229416.64</v>
      </c>
      <c r="L97" s="21">
        <v>50000</v>
      </c>
      <c r="M97" s="21">
        <v>50000</v>
      </c>
      <c r="N97" s="21">
        <v>50000</v>
      </c>
      <c r="O97" s="84"/>
      <c r="P97" s="64"/>
      <c r="Q97" s="64"/>
      <c r="R97" s="70"/>
      <c r="S97" s="70"/>
      <c r="T97" s="70"/>
      <c r="U97" s="70"/>
      <c r="V97" s="70"/>
      <c r="W97" s="70"/>
      <c r="X97" s="64"/>
    </row>
    <row r="98" spans="1:24" ht="34.5" customHeight="1">
      <c r="A98" s="66"/>
      <c r="B98" s="68"/>
      <c r="C98" s="61"/>
      <c r="D98" s="61"/>
      <c r="E98" s="62"/>
      <c r="F98" s="36" t="s">
        <v>32</v>
      </c>
      <c r="G98" s="35">
        <f t="shared" si="9"/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84"/>
      <c r="P98" s="64"/>
      <c r="Q98" s="64"/>
      <c r="R98" s="70"/>
      <c r="S98" s="70"/>
      <c r="T98" s="70"/>
      <c r="U98" s="70"/>
      <c r="V98" s="70"/>
      <c r="W98" s="70"/>
      <c r="X98" s="64"/>
    </row>
    <row r="99" spans="1:24" ht="38.25" customHeight="1">
      <c r="A99" s="66"/>
      <c r="B99" s="68"/>
      <c r="C99" s="61"/>
      <c r="D99" s="61"/>
      <c r="E99" s="62"/>
      <c r="F99" s="37" t="s">
        <v>33</v>
      </c>
      <c r="G99" s="35">
        <f t="shared" si="9"/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21">
        <v>0</v>
      </c>
      <c r="N99" s="21">
        <v>0</v>
      </c>
      <c r="O99" s="74"/>
      <c r="P99" s="64"/>
      <c r="Q99" s="64"/>
      <c r="R99" s="63"/>
      <c r="S99" s="63"/>
      <c r="T99" s="63"/>
      <c r="U99" s="63"/>
      <c r="V99" s="63"/>
      <c r="W99" s="63"/>
      <c r="X99" s="64"/>
    </row>
    <row r="100" spans="1:24" ht="32.25" customHeight="1">
      <c r="A100" s="65" t="s">
        <v>128</v>
      </c>
      <c r="B100" s="67" t="s">
        <v>247</v>
      </c>
      <c r="C100" s="60" t="s">
        <v>145</v>
      </c>
      <c r="D100" s="60" t="s">
        <v>229</v>
      </c>
      <c r="E100" s="62" t="s">
        <v>31</v>
      </c>
      <c r="F100" s="36" t="s">
        <v>15</v>
      </c>
      <c r="G100" s="35">
        <f t="shared" si="9"/>
        <v>3531055.58</v>
      </c>
      <c r="H100" s="21">
        <f t="shared" ref="H100:K100" si="91">H101+H102+H103</f>
        <v>141252.12</v>
      </c>
      <c r="I100" s="21">
        <f t="shared" si="91"/>
        <v>104500</v>
      </c>
      <c r="J100" s="21">
        <f t="shared" si="91"/>
        <v>589255.65</v>
      </c>
      <c r="K100" s="21">
        <f t="shared" si="91"/>
        <v>1021047.81</v>
      </c>
      <c r="L100" s="21">
        <f t="shared" ref="L100:M100" si="92">L101+L102+L103</f>
        <v>605000</v>
      </c>
      <c r="M100" s="21">
        <f t="shared" si="92"/>
        <v>535000</v>
      </c>
      <c r="N100" s="21">
        <f t="shared" ref="N100" si="93">N101+N102+N103</f>
        <v>535000</v>
      </c>
      <c r="O100" s="63" t="s">
        <v>14</v>
      </c>
      <c r="P100" s="64" t="s">
        <v>14</v>
      </c>
      <c r="Q100" s="64" t="s">
        <v>14</v>
      </c>
      <c r="R100" s="64" t="s">
        <v>14</v>
      </c>
      <c r="S100" s="64" t="s">
        <v>14</v>
      </c>
      <c r="T100" s="64" t="s">
        <v>14</v>
      </c>
      <c r="U100" s="64" t="s">
        <v>14</v>
      </c>
      <c r="V100" s="64" t="s">
        <v>14</v>
      </c>
      <c r="W100" s="64" t="s">
        <v>14</v>
      </c>
      <c r="X100" s="64" t="s">
        <v>14</v>
      </c>
    </row>
    <row r="101" spans="1:24" ht="37.5" customHeight="1">
      <c r="A101" s="66"/>
      <c r="B101" s="68"/>
      <c r="C101" s="61"/>
      <c r="D101" s="61"/>
      <c r="E101" s="62"/>
      <c r="F101" s="36" t="s">
        <v>34</v>
      </c>
      <c r="G101" s="35">
        <f t="shared" si="9"/>
        <v>3531055.58</v>
      </c>
      <c r="H101" s="21">
        <v>141252.12</v>
      </c>
      <c r="I101" s="21">
        <v>104500</v>
      </c>
      <c r="J101" s="21">
        <v>589255.65</v>
      </c>
      <c r="K101" s="21">
        <v>1021047.81</v>
      </c>
      <c r="L101" s="21">
        <v>605000</v>
      </c>
      <c r="M101" s="21">
        <v>535000</v>
      </c>
      <c r="N101" s="21">
        <v>535000</v>
      </c>
      <c r="O101" s="64"/>
      <c r="P101" s="64"/>
      <c r="Q101" s="64"/>
      <c r="R101" s="64"/>
      <c r="S101" s="64"/>
      <c r="T101" s="64"/>
      <c r="U101" s="64"/>
      <c r="V101" s="64"/>
      <c r="W101" s="64"/>
      <c r="X101" s="64"/>
    </row>
    <row r="102" spans="1:24" ht="34.5" customHeight="1">
      <c r="A102" s="66"/>
      <c r="B102" s="68"/>
      <c r="C102" s="61"/>
      <c r="D102" s="61"/>
      <c r="E102" s="62"/>
      <c r="F102" s="36" t="s">
        <v>32</v>
      </c>
      <c r="G102" s="35">
        <f t="shared" si="9"/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64"/>
      <c r="P102" s="64"/>
      <c r="Q102" s="64"/>
      <c r="R102" s="64"/>
      <c r="S102" s="64"/>
      <c r="T102" s="64"/>
      <c r="U102" s="64"/>
      <c r="V102" s="64"/>
      <c r="W102" s="64"/>
      <c r="X102" s="64"/>
    </row>
    <row r="103" spans="1:24" ht="38.25" customHeight="1">
      <c r="A103" s="66"/>
      <c r="B103" s="68"/>
      <c r="C103" s="61"/>
      <c r="D103" s="61"/>
      <c r="E103" s="62"/>
      <c r="F103" s="37" t="s">
        <v>33</v>
      </c>
      <c r="G103" s="35">
        <f t="shared" si="9"/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64"/>
      <c r="P103" s="64"/>
      <c r="Q103" s="64"/>
      <c r="R103" s="64"/>
      <c r="S103" s="64"/>
      <c r="T103" s="64"/>
      <c r="U103" s="64"/>
      <c r="V103" s="64"/>
      <c r="W103" s="64"/>
      <c r="X103" s="64"/>
    </row>
    <row r="104" spans="1:24" ht="32.25" customHeight="1">
      <c r="A104" s="65" t="s">
        <v>130</v>
      </c>
      <c r="B104" s="67" t="s">
        <v>248</v>
      </c>
      <c r="C104" s="60" t="s">
        <v>145</v>
      </c>
      <c r="D104" s="60" t="s">
        <v>229</v>
      </c>
      <c r="E104" s="62" t="s">
        <v>31</v>
      </c>
      <c r="F104" s="38" t="s">
        <v>15</v>
      </c>
      <c r="G104" s="35">
        <f t="shared" ref="G104:G107" si="94">SUM(H104:N104)</f>
        <v>109600</v>
      </c>
      <c r="H104" s="21">
        <f t="shared" ref="H104:L104" si="95">H105+H106+H107</f>
        <v>0</v>
      </c>
      <c r="I104" s="21">
        <f t="shared" si="95"/>
        <v>109600</v>
      </c>
      <c r="J104" s="21">
        <f t="shared" si="95"/>
        <v>0</v>
      </c>
      <c r="K104" s="21">
        <f t="shared" si="95"/>
        <v>0</v>
      </c>
      <c r="L104" s="21">
        <f t="shared" si="95"/>
        <v>0</v>
      </c>
      <c r="M104" s="21">
        <f t="shared" ref="M104:N104" si="96">M105+M106+M107</f>
        <v>0</v>
      </c>
      <c r="N104" s="21">
        <f t="shared" si="96"/>
        <v>0</v>
      </c>
      <c r="O104" s="73" t="s">
        <v>186</v>
      </c>
      <c r="P104" s="64" t="s">
        <v>23</v>
      </c>
      <c r="Q104" s="64" t="s">
        <v>14</v>
      </c>
      <c r="R104" s="64" t="s">
        <v>14</v>
      </c>
      <c r="S104" s="64">
        <v>100</v>
      </c>
      <c r="T104" s="64" t="s">
        <v>14</v>
      </c>
      <c r="U104" s="64" t="s">
        <v>14</v>
      </c>
      <c r="V104" s="64" t="s">
        <v>14</v>
      </c>
      <c r="W104" s="64" t="s">
        <v>14</v>
      </c>
      <c r="X104" s="64" t="s">
        <v>14</v>
      </c>
    </row>
    <row r="105" spans="1:24" ht="37.5" customHeight="1">
      <c r="A105" s="66"/>
      <c r="B105" s="68"/>
      <c r="C105" s="61"/>
      <c r="D105" s="61"/>
      <c r="E105" s="62"/>
      <c r="F105" s="38" t="s">
        <v>34</v>
      </c>
      <c r="G105" s="35">
        <f t="shared" si="94"/>
        <v>1150.8</v>
      </c>
      <c r="H105" s="21">
        <v>0</v>
      </c>
      <c r="I105" s="21">
        <v>1150.8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84"/>
      <c r="P105" s="64"/>
      <c r="Q105" s="64"/>
      <c r="R105" s="64"/>
      <c r="S105" s="64"/>
      <c r="T105" s="64"/>
      <c r="U105" s="64"/>
      <c r="V105" s="64"/>
      <c r="W105" s="64"/>
      <c r="X105" s="64"/>
    </row>
    <row r="106" spans="1:24" ht="34.5" customHeight="1">
      <c r="A106" s="66"/>
      <c r="B106" s="68"/>
      <c r="C106" s="61"/>
      <c r="D106" s="61"/>
      <c r="E106" s="62"/>
      <c r="F106" s="38" t="s">
        <v>32</v>
      </c>
      <c r="G106" s="35">
        <f t="shared" si="94"/>
        <v>108449.2</v>
      </c>
      <c r="H106" s="21">
        <v>0</v>
      </c>
      <c r="I106" s="21">
        <v>108449.2</v>
      </c>
      <c r="J106" s="21">
        <v>0</v>
      </c>
      <c r="K106" s="21">
        <v>0</v>
      </c>
      <c r="L106" s="21">
        <v>0</v>
      </c>
      <c r="M106" s="21">
        <v>0</v>
      </c>
      <c r="N106" s="21">
        <v>0</v>
      </c>
      <c r="O106" s="84"/>
      <c r="P106" s="64"/>
      <c r="Q106" s="64"/>
      <c r="R106" s="64"/>
      <c r="S106" s="64"/>
      <c r="T106" s="64"/>
      <c r="U106" s="64"/>
      <c r="V106" s="64"/>
      <c r="W106" s="64"/>
      <c r="X106" s="64"/>
    </row>
    <row r="107" spans="1:24" ht="38.25" customHeight="1">
      <c r="A107" s="66"/>
      <c r="B107" s="68"/>
      <c r="C107" s="61"/>
      <c r="D107" s="61"/>
      <c r="E107" s="62"/>
      <c r="F107" s="37" t="s">
        <v>33</v>
      </c>
      <c r="G107" s="35">
        <f t="shared" si="94"/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v>0</v>
      </c>
      <c r="N107" s="21">
        <v>0</v>
      </c>
      <c r="O107" s="74"/>
      <c r="P107" s="64"/>
      <c r="Q107" s="64"/>
      <c r="R107" s="64"/>
      <c r="S107" s="64"/>
      <c r="T107" s="64"/>
      <c r="U107" s="64"/>
      <c r="V107" s="64"/>
      <c r="W107" s="64"/>
      <c r="X107" s="64"/>
    </row>
    <row r="108" spans="1:24" ht="38.25" customHeight="1">
      <c r="A108" s="65" t="s">
        <v>156</v>
      </c>
      <c r="B108" s="67" t="s">
        <v>249</v>
      </c>
      <c r="C108" s="60" t="s">
        <v>145</v>
      </c>
      <c r="D108" s="60" t="s">
        <v>229</v>
      </c>
      <c r="E108" s="62" t="s">
        <v>31</v>
      </c>
      <c r="F108" s="36" t="s">
        <v>15</v>
      </c>
      <c r="G108" s="35">
        <f t="shared" ref="G108:G111" si="97">SUM(H108:N108)</f>
        <v>24459.699999999997</v>
      </c>
      <c r="H108" s="21">
        <f t="shared" ref="H108:L108" si="98">H109+H110+H111</f>
        <v>0</v>
      </c>
      <c r="I108" s="21">
        <f t="shared" si="98"/>
        <v>0</v>
      </c>
      <c r="J108" s="21">
        <f t="shared" si="98"/>
        <v>24459.699999999997</v>
      </c>
      <c r="K108" s="21">
        <f t="shared" si="98"/>
        <v>0</v>
      </c>
      <c r="L108" s="21">
        <f t="shared" si="98"/>
        <v>0</v>
      </c>
      <c r="M108" s="21">
        <f t="shared" ref="M108:N108" si="99">M109+M110+M111</f>
        <v>0</v>
      </c>
      <c r="N108" s="21">
        <f t="shared" si="99"/>
        <v>0</v>
      </c>
      <c r="O108" s="63" t="s">
        <v>14</v>
      </c>
      <c r="P108" s="64" t="s">
        <v>14</v>
      </c>
      <c r="Q108" s="64" t="s">
        <v>14</v>
      </c>
      <c r="R108" s="64" t="s">
        <v>14</v>
      </c>
      <c r="S108" s="64" t="s">
        <v>14</v>
      </c>
      <c r="T108" s="64" t="s">
        <v>14</v>
      </c>
      <c r="U108" s="64" t="s">
        <v>14</v>
      </c>
      <c r="V108" s="64" t="s">
        <v>14</v>
      </c>
      <c r="W108" s="64" t="s">
        <v>14</v>
      </c>
      <c r="X108" s="64" t="s">
        <v>14</v>
      </c>
    </row>
    <row r="109" spans="1:24" ht="38.25" customHeight="1">
      <c r="A109" s="66"/>
      <c r="B109" s="68"/>
      <c r="C109" s="61"/>
      <c r="D109" s="61"/>
      <c r="E109" s="62"/>
      <c r="F109" s="36" t="s">
        <v>34</v>
      </c>
      <c r="G109" s="35">
        <f t="shared" si="97"/>
        <v>244.6</v>
      </c>
      <c r="H109" s="21">
        <v>0</v>
      </c>
      <c r="I109" s="21">
        <v>0</v>
      </c>
      <c r="J109" s="21">
        <v>244.6</v>
      </c>
      <c r="K109" s="21">
        <v>0</v>
      </c>
      <c r="L109" s="21">
        <v>0</v>
      </c>
      <c r="M109" s="21">
        <v>0</v>
      </c>
      <c r="N109" s="21">
        <v>0</v>
      </c>
      <c r="O109" s="64"/>
      <c r="P109" s="64"/>
      <c r="Q109" s="64"/>
      <c r="R109" s="64"/>
      <c r="S109" s="64"/>
      <c r="T109" s="64"/>
      <c r="U109" s="64"/>
      <c r="V109" s="64"/>
      <c r="W109" s="64"/>
      <c r="X109" s="64"/>
    </row>
    <row r="110" spans="1:24" ht="38.25" customHeight="1">
      <c r="A110" s="66"/>
      <c r="B110" s="68"/>
      <c r="C110" s="61"/>
      <c r="D110" s="61"/>
      <c r="E110" s="62"/>
      <c r="F110" s="36" t="s">
        <v>32</v>
      </c>
      <c r="G110" s="35">
        <f t="shared" si="97"/>
        <v>24215.1</v>
      </c>
      <c r="H110" s="21">
        <v>0</v>
      </c>
      <c r="I110" s="21">
        <v>0</v>
      </c>
      <c r="J110" s="21">
        <v>24215.1</v>
      </c>
      <c r="K110" s="21">
        <v>0</v>
      </c>
      <c r="L110" s="21">
        <v>0</v>
      </c>
      <c r="M110" s="21">
        <v>0</v>
      </c>
      <c r="N110" s="21">
        <v>0</v>
      </c>
      <c r="O110" s="64"/>
      <c r="P110" s="64"/>
      <c r="Q110" s="64"/>
      <c r="R110" s="64"/>
      <c r="S110" s="64"/>
      <c r="T110" s="64"/>
      <c r="U110" s="64"/>
      <c r="V110" s="64"/>
      <c r="W110" s="64"/>
      <c r="X110" s="64"/>
    </row>
    <row r="111" spans="1:24" ht="46.5" customHeight="1">
      <c r="A111" s="87"/>
      <c r="B111" s="68"/>
      <c r="C111" s="61"/>
      <c r="D111" s="61"/>
      <c r="E111" s="62"/>
      <c r="F111" s="37" t="s">
        <v>33</v>
      </c>
      <c r="G111" s="35">
        <f t="shared" si="97"/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64"/>
      <c r="P111" s="64"/>
      <c r="Q111" s="64"/>
      <c r="R111" s="64"/>
      <c r="S111" s="64"/>
      <c r="T111" s="64"/>
      <c r="U111" s="64"/>
      <c r="V111" s="64"/>
      <c r="W111" s="64"/>
      <c r="X111" s="64"/>
    </row>
    <row r="112" spans="1:24" ht="38.25" customHeight="1">
      <c r="A112" s="65" t="s">
        <v>205</v>
      </c>
      <c r="B112" s="67" t="s">
        <v>250</v>
      </c>
      <c r="C112" s="60" t="s">
        <v>145</v>
      </c>
      <c r="D112" s="60" t="s">
        <v>229</v>
      </c>
      <c r="E112" s="62" t="s">
        <v>31</v>
      </c>
      <c r="F112" s="42" t="s">
        <v>15</v>
      </c>
      <c r="G112" s="35">
        <f t="shared" ref="G112:G115" si="100">SUM(H112:N112)</f>
        <v>46440.66</v>
      </c>
      <c r="H112" s="21">
        <f t="shared" ref="H112:L112" si="101">H113+H114+H115</f>
        <v>0</v>
      </c>
      <c r="I112" s="21">
        <f t="shared" si="101"/>
        <v>0</v>
      </c>
      <c r="J112" s="21">
        <f t="shared" si="101"/>
        <v>0</v>
      </c>
      <c r="K112" s="21">
        <f t="shared" si="101"/>
        <v>46440.66</v>
      </c>
      <c r="L112" s="21">
        <f t="shared" si="101"/>
        <v>0</v>
      </c>
      <c r="M112" s="21">
        <f t="shared" ref="M112:N112" si="102">M113+M114+M115</f>
        <v>0</v>
      </c>
      <c r="N112" s="21">
        <f t="shared" si="102"/>
        <v>0</v>
      </c>
      <c r="O112" s="63" t="s">
        <v>14</v>
      </c>
      <c r="P112" s="64" t="s">
        <v>14</v>
      </c>
      <c r="Q112" s="64" t="s">
        <v>14</v>
      </c>
      <c r="R112" s="64" t="s">
        <v>14</v>
      </c>
      <c r="S112" s="64" t="s">
        <v>14</v>
      </c>
      <c r="T112" s="64" t="s">
        <v>14</v>
      </c>
      <c r="U112" s="64" t="s">
        <v>14</v>
      </c>
      <c r="V112" s="64" t="s">
        <v>14</v>
      </c>
      <c r="W112" s="64" t="s">
        <v>14</v>
      </c>
      <c r="X112" s="64" t="s">
        <v>14</v>
      </c>
    </row>
    <row r="113" spans="1:24" ht="38.25" customHeight="1">
      <c r="A113" s="66"/>
      <c r="B113" s="68"/>
      <c r="C113" s="61"/>
      <c r="D113" s="61"/>
      <c r="E113" s="62"/>
      <c r="F113" s="42" t="s">
        <v>34</v>
      </c>
      <c r="G113" s="35">
        <f t="shared" si="100"/>
        <v>46440.66</v>
      </c>
      <c r="H113" s="21">
        <v>0</v>
      </c>
      <c r="I113" s="21">
        <v>0</v>
      </c>
      <c r="J113" s="21">
        <v>0</v>
      </c>
      <c r="K113" s="21">
        <v>46440.66</v>
      </c>
      <c r="L113" s="21">
        <v>0</v>
      </c>
      <c r="M113" s="21">
        <v>0</v>
      </c>
      <c r="N113" s="21">
        <v>0</v>
      </c>
      <c r="O113" s="64"/>
      <c r="P113" s="64"/>
      <c r="Q113" s="64"/>
      <c r="R113" s="64"/>
      <c r="S113" s="64"/>
      <c r="T113" s="64"/>
      <c r="U113" s="64"/>
      <c r="V113" s="64"/>
      <c r="W113" s="64"/>
      <c r="X113" s="64"/>
    </row>
    <row r="114" spans="1:24" ht="38.25" customHeight="1">
      <c r="A114" s="66"/>
      <c r="B114" s="68"/>
      <c r="C114" s="61"/>
      <c r="D114" s="61"/>
      <c r="E114" s="62"/>
      <c r="F114" s="42" t="s">
        <v>32</v>
      </c>
      <c r="G114" s="35">
        <f t="shared" si="100"/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21">
        <v>0</v>
      </c>
      <c r="N114" s="21">
        <v>0</v>
      </c>
      <c r="O114" s="64"/>
      <c r="P114" s="64"/>
      <c r="Q114" s="64"/>
      <c r="R114" s="64"/>
      <c r="S114" s="64"/>
      <c r="T114" s="64"/>
      <c r="U114" s="64"/>
      <c r="V114" s="64"/>
      <c r="W114" s="64"/>
      <c r="X114" s="64"/>
    </row>
    <row r="115" spans="1:24" ht="46.5" customHeight="1">
      <c r="A115" s="87"/>
      <c r="B115" s="68"/>
      <c r="C115" s="61"/>
      <c r="D115" s="61"/>
      <c r="E115" s="62"/>
      <c r="F115" s="41" t="s">
        <v>33</v>
      </c>
      <c r="G115" s="35">
        <f t="shared" si="100"/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v>0</v>
      </c>
      <c r="N115" s="21">
        <v>0</v>
      </c>
      <c r="O115" s="64"/>
      <c r="P115" s="64"/>
      <c r="Q115" s="64"/>
      <c r="R115" s="64"/>
      <c r="S115" s="64"/>
      <c r="T115" s="64"/>
      <c r="U115" s="64"/>
      <c r="V115" s="64"/>
      <c r="W115" s="64"/>
      <c r="X115" s="64"/>
    </row>
    <row r="116" spans="1:24" ht="32.25" customHeight="1">
      <c r="A116" s="65" t="s">
        <v>26</v>
      </c>
      <c r="B116" s="67" t="s">
        <v>131</v>
      </c>
      <c r="C116" s="60" t="s">
        <v>145</v>
      </c>
      <c r="D116" s="60" t="s">
        <v>229</v>
      </c>
      <c r="E116" s="62" t="s">
        <v>31</v>
      </c>
      <c r="F116" s="36" t="s">
        <v>15</v>
      </c>
      <c r="G116" s="35">
        <f t="shared" si="9"/>
        <v>899000</v>
      </c>
      <c r="H116" s="21">
        <f t="shared" ref="H116:K116" si="103">H117+H118+H119</f>
        <v>674100</v>
      </c>
      <c r="I116" s="21">
        <f t="shared" si="103"/>
        <v>74900</v>
      </c>
      <c r="J116" s="21">
        <f t="shared" si="103"/>
        <v>150000</v>
      </c>
      <c r="K116" s="21">
        <f t="shared" si="103"/>
        <v>0</v>
      </c>
      <c r="L116" s="21">
        <f t="shared" ref="L116:M116" si="104">L117+L118+L119</f>
        <v>0</v>
      </c>
      <c r="M116" s="21">
        <f t="shared" si="104"/>
        <v>0</v>
      </c>
      <c r="N116" s="21">
        <f t="shared" ref="N116" si="105">N117+N118+N119</f>
        <v>0</v>
      </c>
      <c r="O116" s="63" t="s">
        <v>14</v>
      </c>
      <c r="P116" s="64" t="s">
        <v>14</v>
      </c>
      <c r="Q116" s="64" t="s">
        <v>14</v>
      </c>
      <c r="R116" s="64" t="s">
        <v>14</v>
      </c>
      <c r="S116" s="64" t="s">
        <v>14</v>
      </c>
      <c r="T116" s="64" t="s">
        <v>14</v>
      </c>
      <c r="U116" s="64" t="s">
        <v>14</v>
      </c>
      <c r="V116" s="64" t="s">
        <v>14</v>
      </c>
      <c r="W116" s="64" t="s">
        <v>14</v>
      </c>
      <c r="X116" s="64" t="s">
        <v>14</v>
      </c>
    </row>
    <row r="117" spans="1:24" ht="40.5" customHeight="1">
      <c r="A117" s="66"/>
      <c r="B117" s="68"/>
      <c r="C117" s="61"/>
      <c r="D117" s="61"/>
      <c r="E117" s="62"/>
      <c r="F117" s="36" t="s">
        <v>34</v>
      </c>
      <c r="G117" s="35">
        <f t="shared" si="9"/>
        <v>224900</v>
      </c>
      <c r="H117" s="21">
        <f>H121+H129</f>
        <v>0</v>
      </c>
      <c r="I117" s="21">
        <f t="shared" ref="I117" si="106">I121+I129</f>
        <v>74900</v>
      </c>
      <c r="J117" s="21">
        <f>J121+J125+J129</f>
        <v>150000</v>
      </c>
      <c r="K117" s="21">
        <f t="shared" ref="K117:L117" si="107">K121+K129</f>
        <v>0</v>
      </c>
      <c r="L117" s="21">
        <f t="shared" si="107"/>
        <v>0</v>
      </c>
      <c r="M117" s="21">
        <f t="shared" ref="M117:N117" si="108">M121+M129</f>
        <v>0</v>
      </c>
      <c r="N117" s="21">
        <f t="shared" si="108"/>
        <v>0</v>
      </c>
      <c r="O117" s="64"/>
      <c r="P117" s="64"/>
      <c r="Q117" s="64"/>
      <c r="R117" s="64"/>
      <c r="S117" s="64"/>
      <c r="T117" s="64"/>
      <c r="U117" s="64"/>
      <c r="V117" s="64"/>
      <c r="W117" s="64"/>
      <c r="X117" s="64"/>
    </row>
    <row r="118" spans="1:24" ht="37.5" customHeight="1">
      <c r="A118" s="66"/>
      <c r="B118" s="68"/>
      <c r="C118" s="61"/>
      <c r="D118" s="61"/>
      <c r="E118" s="62"/>
      <c r="F118" s="36" t="s">
        <v>32</v>
      </c>
      <c r="G118" s="35">
        <f t="shared" si="9"/>
        <v>674100</v>
      </c>
      <c r="H118" s="21">
        <f>H122+H130</f>
        <v>674100</v>
      </c>
      <c r="I118" s="21">
        <f t="shared" ref="I118:L118" si="109">I122+I130</f>
        <v>0</v>
      </c>
      <c r="J118" s="21">
        <f t="shared" si="109"/>
        <v>0</v>
      </c>
      <c r="K118" s="21">
        <f t="shared" si="109"/>
        <v>0</v>
      </c>
      <c r="L118" s="21">
        <f t="shared" si="109"/>
        <v>0</v>
      </c>
      <c r="M118" s="21">
        <f t="shared" ref="M118:N118" si="110">M122+M130</f>
        <v>0</v>
      </c>
      <c r="N118" s="21">
        <f t="shared" si="110"/>
        <v>0</v>
      </c>
      <c r="O118" s="64"/>
      <c r="P118" s="64"/>
      <c r="Q118" s="64"/>
      <c r="R118" s="64"/>
      <c r="S118" s="64"/>
      <c r="T118" s="64"/>
      <c r="U118" s="64"/>
      <c r="V118" s="64"/>
      <c r="W118" s="64"/>
      <c r="X118" s="64"/>
    </row>
    <row r="119" spans="1:24" ht="37.5" customHeight="1">
      <c r="A119" s="66"/>
      <c r="B119" s="68"/>
      <c r="C119" s="61"/>
      <c r="D119" s="61"/>
      <c r="E119" s="62"/>
      <c r="F119" s="37" t="s">
        <v>33</v>
      </c>
      <c r="G119" s="35">
        <f t="shared" si="9"/>
        <v>0</v>
      </c>
      <c r="H119" s="21">
        <f>H123+H131</f>
        <v>0</v>
      </c>
      <c r="I119" s="21">
        <f t="shared" ref="I119:L119" si="111">I123+I131</f>
        <v>0</v>
      </c>
      <c r="J119" s="21">
        <f t="shared" si="111"/>
        <v>0</v>
      </c>
      <c r="K119" s="21">
        <f t="shared" si="111"/>
        <v>0</v>
      </c>
      <c r="L119" s="21">
        <f t="shared" si="111"/>
        <v>0</v>
      </c>
      <c r="M119" s="21">
        <f t="shared" ref="M119:N119" si="112">M123+M131</f>
        <v>0</v>
      </c>
      <c r="N119" s="21">
        <f t="shared" si="112"/>
        <v>0</v>
      </c>
      <c r="O119" s="64"/>
      <c r="P119" s="64"/>
      <c r="Q119" s="64"/>
      <c r="R119" s="64"/>
      <c r="S119" s="64"/>
      <c r="T119" s="64"/>
      <c r="U119" s="64"/>
      <c r="V119" s="64"/>
      <c r="W119" s="64"/>
      <c r="X119" s="64"/>
    </row>
    <row r="120" spans="1:24" ht="32.25" customHeight="1">
      <c r="A120" s="65" t="s">
        <v>49</v>
      </c>
      <c r="B120" s="67" t="s">
        <v>132</v>
      </c>
      <c r="C120" s="60" t="s">
        <v>145</v>
      </c>
      <c r="D120" s="60" t="s">
        <v>229</v>
      </c>
      <c r="E120" s="62" t="s">
        <v>31</v>
      </c>
      <c r="F120" s="36" t="s">
        <v>15</v>
      </c>
      <c r="G120" s="35">
        <f t="shared" si="9"/>
        <v>0</v>
      </c>
      <c r="H120" s="21">
        <f t="shared" ref="H120:N120" si="113">H121</f>
        <v>0</v>
      </c>
      <c r="I120" s="21">
        <f t="shared" si="113"/>
        <v>0</v>
      </c>
      <c r="J120" s="21">
        <f t="shared" si="113"/>
        <v>0</v>
      </c>
      <c r="K120" s="21">
        <f t="shared" si="113"/>
        <v>0</v>
      </c>
      <c r="L120" s="21">
        <f t="shared" si="113"/>
        <v>0</v>
      </c>
      <c r="M120" s="21">
        <f t="shared" si="113"/>
        <v>0</v>
      </c>
      <c r="N120" s="21">
        <f t="shared" si="113"/>
        <v>0</v>
      </c>
      <c r="O120" s="63" t="s">
        <v>14</v>
      </c>
      <c r="P120" s="64" t="s">
        <v>14</v>
      </c>
      <c r="Q120" s="64" t="s">
        <v>14</v>
      </c>
      <c r="R120" s="64" t="s">
        <v>14</v>
      </c>
      <c r="S120" s="64" t="s">
        <v>14</v>
      </c>
      <c r="T120" s="64" t="s">
        <v>14</v>
      </c>
      <c r="U120" s="64" t="s">
        <v>14</v>
      </c>
      <c r="V120" s="64" t="s">
        <v>14</v>
      </c>
      <c r="W120" s="64" t="s">
        <v>14</v>
      </c>
      <c r="X120" s="64" t="s">
        <v>14</v>
      </c>
    </row>
    <row r="121" spans="1:24" ht="40.5" customHeight="1">
      <c r="A121" s="66"/>
      <c r="B121" s="68"/>
      <c r="C121" s="61"/>
      <c r="D121" s="61"/>
      <c r="E121" s="62"/>
      <c r="F121" s="36" t="s">
        <v>34</v>
      </c>
      <c r="G121" s="35">
        <f t="shared" si="9"/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v>0</v>
      </c>
      <c r="O121" s="64"/>
      <c r="P121" s="64"/>
      <c r="Q121" s="64"/>
      <c r="R121" s="64"/>
      <c r="S121" s="64"/>
      <c r="T121" s="64"/>
      <c r="U121" s="64"/>
      <c r="V121" s="64"/>
      <c r="W121" s="64"/>
      <c r="X121" s="64"/>
    </row>
    <row r="122" spans="1:24" ht="39" customHeight="1">
      <c r="A122" s="66"/>
      <c r="B122" s="68"/>
      <c r="C122" s="61"/>
      <c r="D122" s="61"/>
      <c r="E122" s="62"/>
      <c r="F122" s="36" t="s">
        <v>32</v>
      </c>
      <c r="G122" s="35">
        <f t="shared" si="9"/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21">
        <v>0</v>
      </c>
      <c r="O122" s="64"/>
      <c r="P122" s="64"/>
      <c r="Q122" s="64"/>
      <c r="R122" s="64"/>
      <c r="S122" s="64"/>
      <c r="T122" s="64"/>
      <c r="U122" s="64"/>
      <c r="V122" s="64"/>
      <c r="W122" s="64"/>
      <c r="X122" s="64"/>
    </row>
    <row r="123" spans="1:24" ht="37.5" customHeight="1">
      <c r="A123" s="66"/>
      <c r="B123" s="68"/>
      <c r="C123" s="61"/>
      <c r="D123" s="61"/>
      <c r="E123" s="62"/>
      <c r="F123" s="37" t="s">
        <v>33</v>
      </c>
      <c r="G123" s="35">
        <f t="shared" si="9"/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64"/>
      <c r="P123" s="64"/>
      <c r="Q123" s="64"/>
      <c r="R123" s="64"/>
      <c r="S123" s="64"/>
      <c r="T123" s="64"/>
      <c r="U123" s="64"/>
      <c r="V123" s="64"/>
      <c r="W123" s="64"/>
      <c r="X123" s="64"/>
    </row>
    <row r="124" spans="1:24" ht="32.25" customHeight="1">
      <c r="A124" s="65" t="s">
        <v>161</v>
      </c>
      <c r="B124" s="67" t="s">
        <v>212</v>
      </c>
      <c r="C124" s="60" t="s">
        <v>145</v>
      </c>
      <c r="D124" s="60" t="s">
        <v>229</v>
      </c>
      <c r="E124" s="62" t="s">
        <v>31</v>
      </c>
      <c r="F124" s="39" t="s">
        <v>15</v>
      </c>
      <c r="G124" s="35">
        <f t="shared" ref="G124:G127" si="114">SUM(H124:N124)</f>
        <v>150000</v>
      </c>
      <c r="H124" s="21">
        <f t="shared" ref="H124:N124" si="115">H125</f>
        <v>0</v>
      </c>
      <c r="I124" s="21">
        <f t="shared" si="115"/>
        <v>0</v>
      </c>
      <c r="J124" s="21">
        <f t="shared" si="115"/>
        <v>150000</v>
      </c>
      <c r="K124" s="21">
        <f t="shared" si="115"/>
        <v>0</v>
      </c>
      <c r="L124" s="21">
        <f t="shared" si="115"/>
        <v>0</v>
      </c>
      <c r="M124" s="21">
        <f t="shared" si="115"/>
        <v>0</v>
      </c>
      <c r="N124" s="21">
        <f t="shared" si="115"/>
        <v>0</v>
      </c>
      <c r="O124" s="63" t="s">
        <v>14</v>
      </c>
      <c r="P124" s="64" t="s">
        <v>14</v>
      </c>
      <c r="Q124" s="64" t="s">
        <v>14</v>
      </c>
      <c r="R124" s="64" t="s">
        <v>14</v>
      </c>
      <c r="S124" s="64" t="s">
        <v>14</v>
      </c>
      <c r="T124" s="64" t="s">
        <v>14</v>
      </c>
      <c r="U124" s="64" t="s">
        <v>14</v>
      </c>
      <c r="V124" s="64" t="s">
        <v>14</v>
      </c>
      <c r="W124" s="64" t="s">
        <v>14</v>
      </c>
      <c r="X124" s="64" t="s">
        <v>14</v>
      </c>
    </row>
    <row r="125" spans="1:24" ht="40.5" customHeight="1">
      <c r="A125" s="66"/>
      <c r="B125" s="68"/>
      <c r="C125" s="61"/>
      <c r="D125" s="61"/>
      <c r="E125" s="62"/>
      <c r="F125" s="39" t="s">
        <v>34</v>
      </c>
      <c r="G125" s="35">
        <f t="shared" si="114"/>
        <v>150000</v>
      </c>
      <c r="H125" s="21">
        <v>0</v>
      </c>
      <c r="I125" s="21">
        <v>0</v>
      </c>
      <c r="J125" s="21">
        <v>150000</v>
      </c>
      <c r="K125" s="21">
        <v>0</v>
      </c>
      <c r="L125" s="21">
        <v>0</v>
      </c>
      <c r="M125" s="21">
        <v>0</v>
      </c>
      <c r="N125" s="21">
        <v>0</v>
      </c>
      <c r="O125" s="64"/>
      <c r="P125" s="64"/>
      <c r="Q125" s="64"/>
      <c r="R125" s="64"/>
      <c r="S125" s="64"/>
      <c r="T125" s="64"/>
      <c r="U125" s="64"/>
      <c r="V125" s="64"/>
      <c r="W125" s="64"/>
      <c r="X125" s="64"/>
    </row>
    <row r="126" spans="1:24" ht="39" customHeight="1">
      <c r="A126" s="66"/>
      <c r="B126" s="68"/>
      <c r="C126" s="61"/>
      <c r="D126" s="61"/>
      <c r="E126" s="62"/>
      <c r="F126" s="39" t="s">
        <v>32</v>
      </c>
      <c r="G126" s="35">
        <f t="shared" si="114"/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v>0</v>
      </c>
      <c r="O126" s="64"/>
      <c r="P126" s="64"/>
      <c r="Q126" s="64"/>
      <c r="R126" s="64"/>
      <c r="S126" s="64"/>
      <c r="T126" s="64"/>
      <c r="U126" s="64"/>
      <c r="V126" s="64"/>
      <c r="W126" s="64"/>
      <c r="X126" s="64"/>
    </row>
    <row r="127" spans="1:24" ht="37.5" customHeight="1">
      <c r="A127" s="66"/>
      <c r="B127" s="68"/>
      <c r="C127" s="61"/>
      <c r="D127" s="61"/>
      <c r="E127" s="62"/>
      <c r="F127" s="40" t="s">
        <v>33</v>
      </c>
      <c r="G127" s="35">
        <f t="shared" si="114"/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21">
        <v>0</v>
      </c>
      <c r="N127" s="21">
        <v>0</v>
      </c>
      <c r="O127" s="64"/>
      <c r="P127" s="64"/>
      <c r="Q127" s="64"/>
      <c r="R127" s="64"/>
      <c r="S127" s="64"/>
      <c r="T127" s="64"/>
      <c r="U127" s="64"/>
      <c r="V127" s="64"/>
      <c r="W127" s="64"/>
      <c r="X127" s="64"/>
    </row>
    <row r="128" spans="1:24" ht="32.25" customHeight="1">
      <c r="A128" s="65" t="s">
        <v>218</v>
      </c>
      <c r="B128" s="67" t="s">
        <v>211</v>
      </c>
      <c r="C128" s="60" t="s">
        <v>145</v>
      </c>
      <c r="D128" s="60" t="s">
        <v>229</v>
      </c>
      <c r="E128" s="62" t="s">
        <v>31</v>
      </c>
      <c r="F128" s="36" t="s">
        <v>15</v>
      </c>
      <c r="G128" s="35">
        <f t="shared" si="9"/>
        <v>749000</v>
      </c>
      <c r="H128" s="21">
        <f t="shared" ref="H128:K128" si="116">H129+H130+H131</f>
        <v>674100</v>
      </c>
      <c r="I128" s="21">
        <f t="shared" si="116"/>
        <v>74900</v>
      </c>
      <c r="J128" s="7">
        <f t="shared" si="116"/>
        <v>0</v>
      </c>
      <c r="K128" s="7">
        <f t="shared" si="116"/>
        <v>0</v>
      </c>
      <c r="L128" s="7">
        <f t="shared" ref="L128:M128" si="117">L129+L130+L131</f>
        <v>0</v>
      </c>
      <c r="M128" s="7">
        <f t="shared" si="117"/>
        <v>0</v>
      </c>
      <c r="N128" s="7">
        <f t="shared" ref="N128" si="118">N129+N130+N131</f>
        <v>0</v>
      </c>
      <c r="O128" s="63" t="s">
        <v>14</v>
      </c>
      <c r="P128" s="64" t="s">
        <v>14</v>
      </c>
      <c r="Q128" s="64" t="s">
        <v>14</v>
      </c>
      <c r="R128" s="64" t="s">
        <v>14</v>
      </c>
      <c r="S128" s="64" t="s">
        <v>14</v>
      </c>
      <c r="T128" s="64" t="s">
        <v>14</v>
      </c>
      <c r="U128" s="64" t="s">
        <v>14</v>
      </c>
      <c r="V128" s="64" t="s">
        <v>14</v>
      </c>
      <c r="W128" s="64" t="s">
        <v>14</v>
      </c>
      <c r="X128" s="64" t="s">
        <v>14</v>
      </c>
    </row>
    <row r="129" spans="1:24" ht="40.5" customHeight="1">
      <c r="A129" s="66"/>
      <c r="B129" s="68"/>
      <c r="C129" s="61"/>
      <c r="D129" s="61"/>
      <c r="E129" s="62"/>
      <c r="F129" s="36" t="s">
        <v>34</v>
      </c>
      <c r="G129" s="35">
        <f t="shared" si="9"/>
        <v>74900</v>
      </c>
      <c r="H129" s="21">
        <v>0</v>
      </c>
      <c r="I129" s="21">
        <v>74900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64"/>
      <c r="P129" s="64"/>
      <c r="Q129" s="64"/>
      <c r="R129" s="64"/>
      <c r="S129" s="64"/>
      <c r="T129" s="64"/>
      <c r="U129" s="64"/>
      <c r="V129" s="64"/>
      <c r="W129" s="64"/>
      <c r="X129" s="64"/>
    </row>
    <row r="130" spans="1:24" ht="39" customHeight="1">
      <c r="A130" s="66"/>
      <c r="B130" s="68"/>
      <c r="C130" s="61"/>
      <c r="D130" s="61"/>
      <c r="E130" s="62"/>
      <c r="F130" s="36" t="s">
        <v>32</v>
      </c>
      <c r="G130" s="35">
        <f t="shared" si="9"/>
        <v>674100</v>
      </c>
      <c r="H130" s="21">
        <v>674100</v>
      </c>
      <c r="I130" s="21">
        <v>0</v>
      </c>
      <c r="J130" s="21">
        <v>0</v>
      </c>
      <c r="K130" s="21">
        <v>0</v>
      </c>
      <c r="L130" s="21">
        <v>0</v>
      </c>
      <c r="M130" s="21">
        <v>0</v>
      </c>
      <c r="N130" s="21">
        <v>0</v>
      </c>
      <c r="O130" s="64"/>
      <c r="P130" s="64"/>
      <c r="Q130" s="64"/>
      <c r="R130" s="64"/>
      <c r="S130" s="64"/>
      <c r="T130" s="64"/>
      <c r="U130" s="64"/>
      <c r="V130" s="64"/>
      <c r="W130" s="64"/>
      <c r="X130" s="64"/>
    </row>
    <row r="131" spans="1:24" ht="37.5" customHeight="1">
      <c r="A131" s="66"/>
      <c r="B131" s="68"/>
      <c r="C131" s="61"/>
      <c r="D131" s="61"/>
      <c r="E131" s="62"/>
      <c r="F131" s="37" t="s">
        <v>33</v>
      </c>
      <c r="G131" s="35">
        <f t="shared" si="9"/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64"/>
      <c r="P131" s="64"/>
      <c r="Q131" s="64"/>
      <c r="R131" s="64"/>
      <c r="S131" s="64"/>
      <c r="T131" s="64"/>
      <c r="U131" s="64"/>
      <c r="V131" s="64"/>
      <c r="W131" s="64"/>
      <c r="X131" s="64"/>
    </row>
    <row r="132" spans="1:24" ht="32.25" customHeight="1">
      <c r="A132" s="65" t="s">
        <v>173</v>
      </c>
      <c r="B132" s="67" t="s">
        <v>172</v>
      </c>
      <c r="C132" s="60" t="s">
        <v>145</v>
      </c>
      <c r="D132" s="60" t="s">
        <v>229</v>
      </c>
      <c r="E132" s="62" t="s">
        <v>31</v>
      </c>
      <c r="F132" s="36" t="s">
        <v>15</v>
      </c>
      <c r="G132" s="35">
        <f t="shared" ref="G132:G135" si="119">SUM(H132:N132)</f>
        <v>36000</v>
      </c>
      <c r="H132" s="21">
        <f t="shared" ref="H132:L132" si="120">H133+H134+H135</f>
        <v>0</v>
      </c>
      <c r="I132" s="21">
        <f t="shared" si="120"/>
        <v>0</v>
      </c>
      <c r="J132" s="7">
        <f t="shared" si="120"/>
        <v>0</v>
      </c>
      <c r="K132" s="7">
        <f t="shared" si="120"/>
        <v>0</v>
      </c>
      <c r="L132" s="7">
        <f t="shared" si="120"/>
        <v>12000</v>
      </c>
      <c r="M132" s="7">
        <f t="shared" ref="M132:N132" si="121">M133+M134+M135</f>
        <v>12000</v>
      </c>
      <c r="N132" s="7">
        <f t="shared" si="121"/>
        <v>12000</v>
      </c>
      <c r="O132" s="63" t="s">
        <v>14</v>
      </c>
      <c r="P132" s="64" t="s">
        <v>14</v>
      </c>
      <c r="Q132" s="64" t="s">
        <v>14</v>
      </c>
      <c r="R132" s="64" t="s">
        <v>14</v>
      </c>
      <c r="S132" s="64" t="s">
        <v>14</v>
      </c>
      <c r="T132" s="64" t="s">
        <v>14</v>
      </c>
      <c r="U132" s="64" t="s">
        <v>14</v>
      </c>
      <c r="V132" s="64" t="s">
        <v>14</v>
      </c>
      <c r="W132" s="64" t="s">
        <v>14</v>
      </c>
      <c r="X132" s="64" t="s">
        <v>14</v>
      </c>
    </row>
    <row r="133" spans="1:24" ht="40.5" customHeight="1">
      <c r="A133" s="66"/>
      <c r="B133" s="68"/>
      <c r="C133" s="61"/>
      <c r="D133" s="61"/>
      <c r="E133" s="62"/>
      <c r="F133" s="36" t="s">
        <v>34</v>
      </c>
      <c r="G133" s="35">
        <f t="shared" si="119"/>
        <v>36000</v>
      </c>
      <c r="H133" s="21">
        <v>0</v>
      </c>
      <c r="I133" s="21">
        <f t="shared" ref="I133" si="122">I136+I140</f>
        <v>0</v>
      </c>
      <c r="J133" s="21">
        <f>J137+J141</f>
        <v>0</v>
      </c>
      <c r="K133" s="21">
        <f t="shared" ref="K133:L133" si="123">K137+K141</f>
        <v>0</v>
      </c>
      <c r="L133" s="21">
        <f t="shared" si="123"/>
        <v>12000</v>
      </c>
      <c r="M133" s="21">
        <f t="shared" ref="M133:N133" si="124">M137+M141</f>
        <v>12000</v>
      </c>
      <c r="N133" s="21">
        <f t="shared" si="124"/>
        <v>12000</v>
      </c>
      <c r="O133" s="64"/>
      <c r="P133" s="64"/>
      <c r="Q133" s="64"/>
      <c r="R133" s="64"/>
      <c r="S133" s="64"/>
      <c r="T133" s="64"/>
      <c r="U133" s="64"/>
      <c r="V133" s="64"/>
      <c r="W133" s="64"/>
      <c r="X133" s="64"/>
    </row>
    <row r="134" spans="1:24" ht="39" customHeight="1">
      <c r="A134" s="66"/>
      <c r="B134" s="68"/>
      <c r="C134" s="61"/>
      <c r="D134" s="61"/>
      <c r="E134" s="62"/>
      <c r="F134" s="36" t="s">
        <v>32</v>
      </c>
      <c r="G134" s="35">
        <f t="shared" si="119"/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64"/>
      <c r="P134" s="64"/>
      <c r="Q134" s="64"/>
      <c r="R134" s="64"/>
      <c r="S134" s="64"/>
      <c r="T134" s="64"/>
      <c r="U134" s="64"/>
      <c r="V134" s="64"/>
      <c r="W134" s="64"/>
      <c r="X134" s="64"/>
    </row>
    <row r="135" spans="1:24" ht="37.5" customHeight="1">
      <c r="A135" s="66"/>
      <c r="B135" s="68"/>
      <c r="C135" s="61"/>
      <c r="D135" s="61"/>
      <c r="E135" s="62"/>
      <c r="F135" s="37" t="s">
        <v>33</v>
      </c>
      <c r="G135" s="35">
        <f t="shared" si="119"/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21">
        <v>0</v>
      </c>
      <c r="N135" s="21">
        <v>0</v>
      </c>
      <c r="O135" s="64"/>
      <c r="P135" s="64"/>
      <c r="Q135" s="64"/>
      <c r="R135" s="64"/>
      <c r="S135" s="64"/>
      <c r="T135" s="64"/>
      <c r="U135" s="64"/>
      <c r="V135" s="64"/>
      <c r="W135" s="64"/>
      <c r="X135" s="64"/>
    </row>
    <row r="136" spans="1:24" ht="32.25" customHeight="1">
      <c r="A136" s="65" t="s">
        <v>174</v>
      </c>
      <c r="B136" s="67" t="s">
        <v>176</v>
      </c>
      <c r="C136" s="60" t="s">
        <v>145</v>
      </c>
      <c r="D136" s="60" t="s">
        <v>229</v>
      </c>
      <c r="E136" s="62" t="s">
        <v>31</v>
      </c>
      <c r="F136" s="36" t="s">
        <v>15</v>
      </c>
      <c r="G136" s="35">
        <f t="shared" ref="G136:G139" si="125">SUM(H136:N136)</f>
        <v>30000</v>
      </c>
      <c r="H136" s="21">
        <f t="shared" ref="H136:L136" si="126">H137+H138+H139</f>
        <v>0</v>
      </c>
      <c r="I136" s="21">
        <f t="shared" si="126"/>
        <v>0</v>
      </c>
      <c r="J136" s="7">
        <f t="shared" si="126"/>
        <v>0</v>
      </c>
      <c r="K136" s="7">
        <f t="shared" si="126"/>
        <v>0</v>
      </c>
      <c r="L136" s="7">
        <f t="shared" si="126"/>
        <v>10000</v>
      </c>
      <c r="M136" s="7">
        <f t="shared" ref="M136:N136" si="127">M137+M138+M139</f>
        <v>10000</v>
      </c>
      <c r="N136" s="7">
        <f t="shared" si="127"/>
        <v>10000</v>
      </c>
      <c r="O136" s="73" t="s">
        <v>178</v>
      </c>
      <c r="P136" s="64" t="s">
        <v>179</v>
      </c>
      <c r="Q136" s="64">
        <f>SUM(R136:X139)</f>
        <v>6</v>
      </c>
      <c r="R136" s="64">
        <v>0</v>
      </c>
      <c r="S136" s="64">
        <v>0</v>
      </c>
      <c r="T136" s="64">
        <v>0</v>
      </c>
      <c r="U136" s="64">
        <v>0</v>
      </c>
      <c r="V136" s="64">
        <v>2</v>
      </c>
      <c r="W136" s="64">
        <v>2</v>
      </c>
      <c r="X136" s="64">
        <v>2</v>
      </c>
    </row>
    <row r="137" spans="1:24" ht="40.5" customHeight="1">
      <c r="A137" s="66"/>
      <c r="B137" s="68"/>
      <c r="C137" s="61"/>
      <c r="D137" s="61"/>
      <c r="E137" s="62"/>
      <c r="F137" s="36" t="s">
        <v>34</v>
      </c>
      <c r="G137" s="35">
        <f t="shared" si="125"/>
        <v>30000</v>
      </c>
      <c r="H137" s="21">
        <v>0</v>
      </c>
      <c r="I137" s="21">
        <v>0</v>
      </c>
      <c r="J137" s="21">
        <v>0</v>
      </c>
      <c r="K137" s="21">
        <v>0</v>
      </c>
      <c r="L137" s="21">
        <v>10000</v>
      </c>
      <c r="M137" s="21">
        <v>10000</v>
      </c>
      <c r="N137" s="21">
        <v>10000</v>
      </c>
      <c r="O137" s="84"/>
      <c r="P137" s="64"/>
      <c r="Q137" s="64"/>
      <c r="R137" s="64"/>
      <c r="S137" s="64"/>
      <c r="T137" s="64"/>
      <c r="U137" s="64"/>
      <c r="V137" s="64"/>
      <c r="W137" s="64"/>
      <c r="X137" s="64"/>
    </row>
    <row r="138" spans="1:24" ht="39" customHeight="1">
      <c r="A138" s="66"/>
      <c r="B138" s="68"/>
      <c r="C138" s="61"/>
      <c r="D138" s="61"/>
      <c r="E138" s="62"/>
      <c r="F138" s="36" t="s">
        <v>32</v>
      </c>
      <c r="G138" s="35">
        <f t="shared" si="125"/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21">
        <v>0</v>
      </c>
      <c r="N138" s="21">
        <v>0</v>
      </c>
      <c r="O138" s="84"/>
      <c r="P138" s="64"/>
      <c r="Q138" s="64"/>
      <c r="R138" s="64"/>
      <c r="S138" s="64"/>
      <c r="T138" s="64"/>
      <c r="U138" s="64"/>
      <c r="V138" s="64"/>
      <c r="W138" s="64"/>
      <c r="X138" s="64"/>
    </row>
    <row r="139" spans="1:24" ht="37.5" customHeight="1">
      <c r="A139" s="66"/>
      <c r="B139" s="68"/>
      <c r="C139" s="61"/>
      <c r="D139" s="61"/>
      <c r="E139" s="62"/>
      <c r="F139" s="37" t="s">
        <v>33</v>
      </c>
      <c r="G139" s="35">
        <f t="shared" si="125"/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74"/>
      <c r="P139" s="64"/>
      <c r="Q139" s="64"/>
      <c r="R139" s="64"/>
      <c r="S139" s="64"/>
      <c r="T139" s="64"/>
      <c r="U139" s="64"/>
      <c r="V139" s="64"/>
      <c r="W139" s="64"/>
      <c r="X139" s="64"/>
    </row>
    <row r="140" spans="1:24" ht="35.25" customHeight="1">
      <c r="A140" s="65" t="s">
        <v>175</v>
      </c>
      <c r="B140" s="67" t="s">
        <v>177</v>
      </c>
      <c r="C140" s="60" t="s">
        <v>145</v>
      </c>
      <c r="D140" s="60" t="s">
        <v>229</v>
      </c>
      <c r="E140" s="62" t="s">
        <v>31</v>
      </c>
      <c r="F140" s="36" t="s">
        <v>15</v>
      </c>
      <c r="G140" s="35">
        <f t="shared" ref="G140:G143" si="128">SUM(H140:N140)</f>
        <v>6000</v>
      </c>
      <c r="H140" s="21">
        <f t="shared" ref="H140:L140" si="129">H141+H142+H143</f>
        <v>0</v>
      </c>
      <c r="I140" s="21">
        <f t="shared" si="129"/>
        <v>0</v>
      </c>
      <c r="J140" s="7">
        <f t="shared" si="129"/>
        <v>0</v>
      </c>
      <c r="K140" s="7">
        <f t="shared" si="129"/>
        <v>0</v>
      </c>
      <c r="L140" s="7">
        <f t="shared" si="129"/>
        <v>2000</v>
      </c>
      <c r="M140" s="7">
        <f t="shared" ref="M140:N140" si="130">M141+M142+M143</f>
        <v>2000</v>
      </c>
      <c r="N140" s="7">
        <f t="shared" si="130"/>
        <v>2000</v>
      </c>
      <c r="O140" s="73" t="s">
        <v>178</v>
      </c>
      <c r="P140" s="64" t="s">
        <v>179</v>
      </c>
      <c r="Q140" s="64">
        <f>SUM(R140:X143)</f>
        <v>3</v>
      </c>
      <c r="R140" s="64">
        <v>0</v>
      </c>
      <c r="S140" s="64">
        <v>0</v>
      </c>
      <c r="T140" s="64">
        <v>0</v>
      </c>
      <c r="U140" s="64">
        <v>0</v>
      </c>
      <c r="V140" s="64">
        <v>1</v>
      </c>
      <c r="W140" s="64">
        <v>1</v>
      </c>
      <c r="X140" s="64">
        <v>1</v>
      </c>
    </row>
    <row r="141" spans="1:24" ht="40.5" customHeight="1">
      <c r="A141" s="66"/>
      <c r="B141" s="68"/>
      <c r="C141" s="61"/>
      <c r="D141" s="61"/>
      <c r="E141" s="62"/>
      <c r="F141" s="36" t="s">
        <v>34</v>
      </c>
      <c r="G141" s="35">
        <f t="shared" si="128"/>
        <v>6000</v>
      </c>
      <c r="H141" s="21">
        <v>0</v>
      </c>
      <c r="I141" s="21">
        <v>0</v>
      </c>
      <c r="J141" s="21">
        <v>0</v>
      </c>
      <c r="K141" s="21">
        <v>0</v>
      </c>
      <c r="L141" s="21">
        <v>2000</v>
      </c>
      <c r="M141" s="21">
        <v>2000</v>
      </c>
      <c r="N141" s="21">
        <v>2000</v>
      </c>
      <c r="O141" s="84"/>
      <c r="P141" s="64"/>
      <c r="Q141" s="64"/>
      <c r="R141" s="64"/>
      <c r="S141" s="64"/>
      <c r="T141" s="64"/>
      <c r="U141" s="64"/>
      <c r="V141" s="64"/>
      <c r="W141" s="64"/>
      <c r="X141" s="64"/>
    </row>
    <row r="142" spans="1:24" ht="39" customHeight="1">
      <c r="A142" s="66"/>
      <c r="B142" s="68"/>
      <c r="C142" s="61"/>
      <c r="D142" s="61"/>
      <c r="E142" s="62"/>
      <c r="F142" s="36" t="s">
        <v>32</v>
      </c>
      <c r="G142" s="35">
        <f t="shared" si="128"/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84"/>
      <c r="P142" s="64"/>
      <c r="Q142" s="64"/>
      <c r="R142" s="64"/>
      <c r="S142" s="64"/>
      <c r="T142" s="64"/>
      <c r="U142" s="64"/>
      <c r="V142" s="64"/>
      <c r="W142" s="64"/>
      <c r="X142" s="64"/>
    </row>
    <row r="143" spans="1:24" ht="43.5" customHeight="1">
      <c r="A143" s="66"/>
      <c r="B143" s="68"/>
      <c r="C143" s="61"/>
      <c r="D143" s="61"/>
      <c r="E143" s="62"/>
      <c r="F143" s="37" t="s">
        <v>33</v>
      </c>
      <c r="G143" s="35">
        <f t="shared" si="128"/>
        <v>0</v>
      </c>
      <c r="H143" s="21">
        <v>0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21">
        <v>0</v>
      </c>
      <c r="O143" s="74"/>
      <c r="P143" s="64"/>
      <c r="Q143" s="64"/>
      <c r="R143" s="64"/>
      <c r="S143" s="64"/>
      <c r="T143" s="64"/>
      <c r="U143" s="64"/>
      <c r="V143" s="64"/>
      <c r="W143" s="64"/>
      <c r="X143" s="64"/>
    </row>
    <row r="144" spans="1:24" ht="33" customHeight="1">
      <c r="A144" s="80" t="s">
        <v>159</v>
      </c>
      <c r="B144" s="110"/>
      <c r="C144" s="60" t="s">
        <v>145</v>
      </c>
      <c r="D144" s="60" t="s">
        <v>229</v>
      </c>
      <c r="E144" s="62" t="s">
        <v>31</v>
      </c>
      <c r="F144" s="36" t="s">
        <v>15</v>
      </c>
      <c r="G144" s="35">
        <f t="shared" si="9"/>
        <v>141383066.19999999</v>
      </c>
      <c r="H144" s="21">
        <f t="shared" ref="H144:I144" si="131">H145+H146+H147</f>
        <v>13476394.91</v>
      </c>
      <c r="I144" s="21">
        <f t="shared" si="131"/>
        <v>16659178.32</v>
      </c>
      <c r="J144" s="21">
        <f>J145+J146+J147</f>
        <v>19034096.880000003</v>
      </c>
      <c r="K144" s="21">
        <f t="shared" ref="K144" si="132">K145+K146+K147</f>
        <v>22200372.75</v>
      </c>
      <c r="L144" s="21">
        <f t="shared" ref="L144:M144" si="133">L145+L146+L147</f>
        <v>23267602.780000001</v>
      </c>
      <c r="M144" s="21">
        <f t="shared" si="133"/>
        <v>23351207.780000001</v>
      </c>
      <c r="N144" s="21">
        <f t="shared" ref="N144" si="134">N145+N146+N147</f>
        <v>23394212.780000001</v>
      </c>
      <c r="O144" s="63" t="s">
        <v>14</v>
      </c>
      <c r="P144" s="63" t="s">
        <v>14</v>
      </c>
      <c r="Q144" s="63" t="s">
        <v>14</v>
      </c>
      <c r="R144" s="63" t="s">
        <v>14</v>
      </c>
      <c r="S144" s="63" t="s">
        <v>14</v>
      </c>
      <c r="T144" s="63" t="s">
        <v>14</v>
      </c>
      <c r="U144" s="63" t="s">
        <v>14</v>
      </c>
      <c r="V144" s="63" t="s">
        <v>14</v>
      </c>
      <c r="W144" s="63" t="s">
        <v>14</v>
      </c>
      <c r="X144" s="63" t="s">
        <v>14</v>
      </c>
    </row>
    <row r="145" spans="1:24" ht="37.5">
      <c r="A145" s="110"/>
      <c r="B145" s="110"/>
      <c r="C145" s="61"/>
      <c r="D145" s="61"/>
      <c r="E145" s="62"/>
      <c r="F145" s="36" t="s">
        <v>34</v>
      </c>
      <c r="G145" s="35">
        <f t="shared" si="9"/>
        <v>133691496.80000001</v>
      </c>
      <c r="H145" s="21">
        <f t="shared" ref="H145:N147" si="135">H13+H77</f>
        <v>11848088.91</v>
      </c>
      <c r="I145" s="21">
        <f t="shared" si="135"/>
        <v>15724768.02</v>
      </c>
      <c r="J145" s="7">
        <f t="shared" si="135"/>
        <v>18196557.780000001</v>
      </c>
      <c r="K145" s="7">
        <f t="shared" si="135"/>
        <v>21276690.75</v>
      </c>
      <c r="L145" s="7">
        <f t="shared" si="135"/>
        <v>22228463.780000001</v>
      </c>
      <c r="M145" s="7">
        <f t="shared" si="135"/>
        <v>22208463.780000001</v>
      </c>
      <c r="N145" s="7">
        <f t="shared" si="135"/>
        <v>22208463.780000001</v>
      </c>
      <c r="O145" s="64"/>
      <c r="P145" s="64"/>
      <c r="Q145" s="64"/>
      <c r="R145" s="64"/>
      <c r="S145" s="64"/>
      <c r="T145" s="64"/>
      <c r="U145" s="64"/>
      <c r="V145" s="64"/>
      <c r="W145" s="64"/>
      <c r="X145" s="64"/>
    </row>
    <row r="146" spans="1:24" ht="37.5">
      <c r="A146" s="110"/>
      <c r="B146" s="110"/>
      <c r="C146" s="61"/>
      <c r="D146" s="61"/>
      <c r="E146" s="62"/>
      <c r="F146" s="36" t="s">
        <v>32</v>
      </c>
      <c r="G146" s="35">
        <f t="shared" si="9"/>
        <v>1305802.4000000001</v>
      </c>
      <c r="H146" s="21">
        <f t="shared" si="135"/>
        <v>999600</v>
      </c>
      <c r="I146" s="21">
        <f t="shared" si="135"/>
        <v>255137.3</v>
      </c>
      <c r="J146" s="7">
        <f t="shared" si="135"/>
        <v>51065.1</v>
      </c>
      <c r="K146" s="7">
        <f t="shared" si="135"/>
        <v>0</v>
      </c>
      <c r="L146" s="7">
        <f t="shared" si="135"/>
        <v>0</v>
      </c>
      <c r="M146" s="7">
        <f t="shared" si="135"/>
        <v>0</v>
      </c>
      <c r="N146" s="7">
        <f t="shared" si="135"/>
        <v>0</v>
      </c>
      <c r="O146" s="64"/>
      <c r="P146" s="64"/>
      <c r="Q146" s="64"/>
      <c r="R146" s="64"/>
      <c r="S146" s="64"/>
      <c r="T146" s="64"/>
      <c r="U146" s="64"/>
      <c r="V146" s="64"/>
      <c r="W146" s="64"/>
      <c r="X146" s="64"/>
    </row>
    <row r="147" spans="1:24" ht="37.5">
      <c r="A147" s="110"/>
      <c r="B147" s="110"/>
      <c r="C147" s="61"/>
      <c r="D147" s="61"/>
      <c r="E147" s="62"/>
      <c r="F147" s="37" t="s">
        <v>33</v>
      </c>
      <c r="G147" s="35">
        <f t="shared" si="9"/>
        <v>6385767</v>
      </c>
      <c r="H147" s="21">
        <f t="shared" si="135"/>
        <v>628706</v>
      </c>
      <c r="I147" s="21">
        <f t="shared" si="135"/>
        <v>679273</v>
      </c>
      <c r="J147" s="7">
        <f t="shared" si="135"/>
        <v>786474</v>
      </c>
      <c r="K147" s="7">
        <f t="shared" si="135"/>
        <v>923682</v>
      </c>
      <c r="L147" s="7">
        <f t="shared" si="135"/>
        <v>1039139</v>
      </c>
      <c r="M147" s="7">
        <f t="shared" si="135"/>
        <v>1142744</v>
      </c>
      <c r="N147" s="7">
        <f t="shared" si="135"/>
        <v>1185749</v>
      </c>
      <c r="O147" s="64"/>
      <c r="P147" s="64"/>
      <c r="Q147" s="64"/>
      <c r="R147" s="64"/>
      <c r="S147" s="64"/>
      <c r="T147" s="64"/>
      <c r="U147" s="64"/>
      <c r="V147" s="64"/>
      <c r="W147" s="64"/>
      <c r="X147" s="64"/>
    </row>
    <row r="148" spans="1:24" ht="59.25" customHeight="1">
      <c r="A148" s="80" t="s">
        <v>39</v>
      </c>
      <c r="B148" s="80"/>
      <c r="C148" s="48" t="s">
        <v>145</v>
      </c>
      <c r="D148" s="48" t="s">
        <v>229</v>
      </c>
      <c r="E148" s="34" t="s">
        <v>14</v>
      </c>
      <c r="F148" s="34" t="s">
        <v>14</v>
      </c>
      <c r="G148" s="34" t="s">
        <v>14</v>
      </c>
      <c r="H148" s="54" t="s">
        <v>14</v>
      </c>
      <c r="I148" s="54" t="s">
        <v>14</v>
      </c>
      <c r="J148" s="54" t="s">
        <v>14</v>
      </c>
      <c r="K148" s="54" t="s">
        <v>14</v>
      </c>
      <c r="L148" s="54" t="s">
        <v>14</v>
      </c>
      <c r="M148" s="28" t="s">
        <v>14</v>
      </c>
      <c r="N148" s="20" t="s">
        <v>14</v>
      </c>
      <c r="O148" s="2" t="s">
        <v>14</v>
      </c>
      <c r="P148" s="2" t="s">
        <v>14</v>
      </c>
      <c r="Q148" s="2" t="s">
        <v>14</v>
      </c>
      <c r="R148" s="31" t="s">
        <v>14</v>
      </c>
      <c r="S148" s="31" t="s">
        <v>14</v>
      </c>
      <c r="T148" s="31" t="s">
        <v>14</v>
      </c>
      <c r="U148" s="31" t="s">
        <v>14</v>
      </c>
      <c r="V148" s="31" t="s">
        <v>14</v>
      </c>
      <c r="W148" s="26" t="s">
        <v>14</v>
      </c>
      <c r="X148" s="2" t="s">
        <v>14</v>
      </c>
    </row>
    <row r="149" spans="1:24" ht="21.75" customHeight="1">
      <c r="A149" s="117" t="s">
        <v>20</v>
      </c>
      <c r="B149" s="80" t="s">
        <v>37</v>
      </c>
      <c r="C149" s="60" t="s">
        <v>145</v>
      </c>
      <c r="D149" s="60" t="s">
        <v>229</v>
      </c>
      <c r="E149" s="62" t="s">
        <v>31</v>
      </c>
      <c r="F149" s="36" t="s">
        <v>15</v>
      </c>
      <c r="G149" s="35">
        <f t="shared" ref="G149:G168" si="136">SUM(H149:N149)</f>
        <v>8000</v>
      </c>
      <c r="H149" s="22">
        <f t="shared" ref="H149:N149" si="137">H150</f>
        <v>2000</v>
      </c>
      <c r="I149" s="22">
        <f t="shared" si="137"/>
        <v>0</v>
      </c>
      <c r="J149" s="22">
        <f t="shared" si="137"/>
        <v>0</v>
      </c>
      <c r="K149" s="22">
        <f t="shared" si="137"/>
        <v>0</v>
      </c>
      <c r="L149" s="22">
        <f t="shared" si="137"/>
        <v>2000</v>
      </c>
      <c r="M149" s="22">
        <f t="shared" si="137"/>
        <v>2000</v>
      </c>
      <c r="N149" s="22">
        <f t="shared" si="137"/>
        <v>2000</v>
      </c>
      <c r="O149" s="64" t="s">
        <v>14</v>
      </c>
      <c r="P149" s="64" t="s">
        <v>14</v>
      </c>
      <c r="Q149" s="64" t="s">
        <v>14</v>
      </c>
      <c r="R149" s="64" t="s">
        <v>14</v>
      </c>
      <c r="S149" s="64" t="s">
        <v>14</v>
      </c>
      <c r="T149" s="64" t="s">
        <v>14</v>
      </c>
      <c r="U149" s="64" t="s">
        <v>14</v>
      </c>
      <c r="V149" s="64" t="s">
        <v>14</v>
      </c>
      <c r="W149" s="64" t="s">
        <v>14</v>
      </c>
      <c r="X149" s="64" t="s">
        <v>14</v>
      </c>
    </row>
    <row r="150" spans="1:24" ht="37.5">
      <c r="A150" s="117"/>
      <c r="B150" s="80"/>
      <c r="C150" s="61"/>
      <c r="D150" s="61"/>
      <c r="E150" s="62"/>
      <c r="F150" s="36" t="s">
        <v>34</v>
      </c>
      <c r="G150" s="35">
        <f t="shared" si="136"/>
        <v>8000</v>
      </c>
      <c r="H150" s="21">
        <f t="shared" ref="H150:K150" si="138">H154</f>
        <v>2000</v>
      </c>
      <c r="I150" s="21">
        <f t="shared" si="138"/>
        <v>0</v>
      </c>
      <c r="J150" s="21">
        <f t="shared" si="138"/>
        <v>0</v>
      </c>
      <c r="K150" s="21">
        <f t="shared" si="138"/>
        <v>0</v>
      </c>
      <c r="L150" s="21">
        <f t="shared" ref="L150:M150" si="139">L154</f>
        <v>2000</v>
      </c>
      <c r="M150" s="21">
        <f t="shared" si="139"/>
        <v>2000</v>
      </c>
      <c r="N150" s="21">
        <f t="shared" ref="N150" si="140">N154</f>
        <v>2000</v>
      </c>
      <c r="O150" s="64"/>
      <c r="P150" s="64"/>
      <c r="Q150" s="64"/>
      <c r="R150" s="64"/>
      <c r="S150" s="64"/>
      <c r="T150" s="64"/>
      <c r="U150" s="64"/>
      <c r="V150" s="64"/>
      <c r="W150" s="64"/>
      <c r="X150" s="64"/>
    </row>
    <row r="151" spans="1:24" ht="37.5">
      <c r="A151" s="117"/>
      <c r="B151" s="80"/>
      <c r="C151" s="61"/>
      <c r="D151" s="61"/>
      <c r="E151" s="62"/>
      <c r="F151" s="36" t="s">
        <v>32</v>
      </c>
      <c r="G151" s="35">
        <f t="shared" si="136"/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64"/>
      <c r="P151" s="64"/>
      <c r="Q151" s="64"/>
      <c r="R151" s="64"/>
      <c r="S151" s="64"/>
      <c r="T151" s="64"/>
      <c r="U151" s="64"/>
      <c r="V151" s="64"/>
      <c r="W151" s="64"/>
      <c r="X151" s="64"/>
    </row>
    <row r="152" spans="1:24" ht="37.5">
      <c r="A152" s="117"/>
      <c r="B152" s="80"/>
      <c r="C152" s="61"/>
      <c r="D152" s="61"/>
      <c r="E152" s="62"/>
      <c r="F152" s="37" t="s">
        <v>33</v>
      </c>
      <c r="G152" s="35">
        <f t="shared" si="136"/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v>0</v>
      </c>
      <c r="O152" s="64"/>
      <c r="P152" s="64"/>
      <c r="Q152" s="64"/>
      <c r="R152" s="64"/>
      <c r="S152" s="64"/>
      <c r="T152" s="64"/>
      <c r="U152" s="64"/>
      <c r="V152" s="64"/>
      <c r="W152" s="64"/>
      <c r="X152" s="64"/>
    </row>
    <row r="153" spans="1:24" ht="30" customHeight="1">
      <c r="A153" s="65" t="s">
        <v>17</v>
      </c>
      <c r="B153" s="71" t="s">
        <v>38</v>
      </c>
      <c r="C153" s="60" t="s">
        <v>145</v>
      </c>
      <c r="D153" s="60" t="s">
        <v>229</v>
      </c>
      <c r="E153" s="60" t="s">
        <v>31</v>
      </c>
      <c r="F153" s="36" t="s">
        <v>15</v>
      </c>
      <c r="G153" s="35">
        <f t="shared" si="136"/>
        <v>8000</v>
      </c>
      <c r="H153" s="22">
        <f t="shared" ref="H153:N153" si="141">H154</f>
        <v>2000</v>
      </c>
      <c r="I153" s="22">
        <f t="shared" si="141"/>
        <v>0</v>
      </c>
      <c r="J153" s="22">
        <f t="shared" si="141"/>
        <v>0</v>
      </c>
      <c r="K153" s="22">
        <f t="shared" si="141"/>
        <v>0</v>
      </c>
      <c r="L153" s="22">
        <f t="shared" si="141"/>
        <v>2000</v>
      </c>
      <c r="M153" s="22">
        <f t="shared" si="141"/>
        <v>2000</v>
      </c>
      <c r="N153" s="22">
        <f t="shared" si="141"/>
        <v>2000</v>
      </c>
      <c r="O153" s="64" t="s">
        <v>14</v>
      </c>
      <c r="P153" s="64" t="s">
        <v>14</v>
      </c>
      <c r="Q153" s="64" t="s">
        <v>14</v>
      </c>
      <c r="R153" s="64" t="s">
        <v>14</v>
      </c>
      <c r="S153" s="64" t="s">
        <v>14</v>
      </c>
      <c r="T153" s="64" t="s">
        <v>14</v>
      </c>
      <c r="U153" s="64" t="s">
        <v>14</v>
      </c>
      <c r="V153" s="64" t="s">
        <v>14</v>
      </c>
      <c r="W153" s="64" t="s">
        <v>14</v>
      </c>
      <c r="X153" s="64" t="s">
        <v>14</v>
      </c>
    </row>
    <row r="154" spans="1:24" ht="39" customHeight="1">
      <c r="A154" s="66"/>
      <c r="B154" s="72"/>
      <c r="C154" s="61"/>
      <c r="D154" s="61"/>
      <c r="E154" s="61"/>
      <c r="F154" s="36" t="s">
        <v>34</v>
      </c>
      <c r="G154" s="35">
        <f t="shared" si="136"/>
        <v>8000</v>
      </c>
      <c r="H154" s="21">
        <f t="shared" ref="H154:K154" si="142">H158</f>
        <v>2000</v>
      </c>
      <c r="I154" s="21">
        <f t="shared" si="142"/>
        <v>0</v>
      </c>
      <c r="J154" s="21">
        <f t="shared" si="142"/>
        <v>0</v>
      </c>
      <c r="K154" s="21">
        <f t="shared" si="142"/>
        <v>0</v>
      </c>
      <c r="L154" s="21">
        <f t="shared" ref="L154:M154" si="143">L158</f>
        <v>2000</v>
      </c>
      <c r="M154" s="21">
        <f t="shared" si="143"/>
        <v>2000</v>
      </c>
      <c r="N154" s="21">
        <f t="shared" ref="N154" si="144">N158</f>
        <v>2000</v>
      </c>
      <c r="O154" s="64"/>
      <c r="P154" s="64"/>
      <c r="Q154" s="64"/>
      <c r="R154" s="64"/>
      <c r="S154" s="64"/>
      <c r="T154" s="64"/>
      <c r="U154" s="64"/>
      <c r="V154" s="64"/>
      <c r="W154" s="64"/>
      <c r="X154" s="64"/>
    </row>
    <row r="155" spans="1:24" ht="32.25" customHeight="1">
      <c r="A155" s="66"/>
      <c r="B155" s="72"/>
      <c r="C155" s="61"/>
      <c r="D155" s="61"/>
      <c r="E155" s="61"/>
      <c r="F155" s="36" t="s">
        <v>32</v>
      </c>
      <c r="G155" s="35">
        <f t="shared" si="136"/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21">
        <v>0</v>
      </c>
      <c r="O155" s="64"/>
      <c r="P155" s="64"/>
      <c r="Q155" s="64"/>
      <c r="R155" s="64"/>
      <c r="S155" s="64"/>
      <c r="T155" s="64"/>
      <c r="U155" s="64"/>
      <c r="V155" s="64"/>
      <c r="W155" s="64"/>
      <c r="X155" s="64"/>
    </row>
    <row r="156" spans="1:24" ht="30" customHeight="1">
      <c r="A156" s="66"/>
      <c r="B156" s="72"/>
      <c r="C156" s="61"/>
      <c r="D156" s="61"/>
      <c r="E156" s="61"/>
      <c r="F156" s="37" t="s">
        <v>33</v>
      </c>
      <c r="G156" s="35">
        <f t="shared" si="136"/>
        <v>0</v>
      </c>
      <c r="H156" s="21">
        <v>0</v>
      </c>
      <c r="I156" s="21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64"/>
      <c r="P156" s="64"/>
      <c r="Q156" s="64"/>
      <c r="R156" s="64"/>
      <c r="S156" s="64"/>
      <c r="T156" s="64"/>
      <c r="U156" s="64"/>
      <c r="V156" s="64"/>
      <c r="W156" s="64"/>
      <c r="X156" s="64"/>
    </row>
    <row r="157" spans="1:24" ht="25.5" customHeight="1">
      <c r="A157" s="65" t="s">
        <v>21</v>
      </c>
      <c r="B157" s="71" t="s">
        <v>82</v>
      </c>
      <c r="C157" s="60" t="s">
        <v>145</v>
      </c>
      <c r="D157" s="60" t="s">
        <v>229</v>
      </c>
      <c r="E157" s="60" t="s">
        <v>31</v>
      </c>
      <c r="F157" s="36" t="s">
        <v>15</v>
      </c>
      <c r="G157" s="35">
        <f t="shared" si="136"/>
        <v>8000</v>
      </c>
      <c r="H157" s="21">
        <f t="shared" ref="H157:N157" si="145">H158</f>
        <v>2000</v>
      </c>
      <c r="I157" s="21">
        <f t="shared" si="145"/>
        <v>0</v>
      </c>
      <c r="J157" s="7">
        <f t="shared" si="145"/>
        <v>0</v>
      </c>
      <c r="K157" s="7">
        <f t="shared" si="145"/>
        <v>0</v>
      </c>
      <c r="L157" s="7">
        <f t="shared" si="145"/>
        <v>2000</v>
      </c>
      <c r="M157" s="7">
        <f t="shared" si="145"/>
        <v>2000</v>
      </c>
      <c r="N157" s="7">
        <f t="shared" si="145"/>
        <v>2000</v>
      </c>
      <c r="O157" s="73" t="s">
        <v>84</v>
      </c>
      <c r="P157" s="60" t="s">
        <v>23</v>
      </c>
      <c r="Q157" s="69" t="s">
        <v>16</v>
      </c>
      <c r="R157" s="81">
        <v>100</v>
      </c>
      <c r="S157" s="81">
        <v>100</v>
      </c>
      <c r="T157" s="81">
        <v>100</v>
      </c>
      <c r="U157" s="81">
        <v>100</v>
      </c>
      <c r="V157" s="81">
        <v>100</v>
      </c>
      <c r="W157" s="81">
        <v>100</v>
      </c>
      <c r="X157" s="81">
        <v>100</v>
      </c>
    </row>
    <row r="158" spans="1:24" ht="42.75" customHeight="1">
      <c r="A158" s="66"/>
      <c r="B158" s="72"/>
      <c r="C158" s="61"/>
      <c r="D158" s="61"/>
      <c r="E158" s="61"/>
      <c r="F158" s="36" t="s">
        <v>34</v>
      </c>
      <c r="G158" s="35">
        <f t="shared" si="136"/>
        <v>8000</v>
      </c>
      <c r="H158" s="21">
        <v>2000</v>
      </c>
      <c r="I158" s="21">
        <v>0</v>
      </c>
      <c r="J158" s="7">
        <v>0</v>
      </c>
      <c r="K158" s="7">
        <v>0</v>
      </c>
      <c r="L158" s="7">
        <v>2000</v>
      </c>
      <c r="M158" s="7">
        <v>2000</v>
      </c>
      <c r="N158" s="7">
        <v>2000</v>
      </c>
      <c r="O158" s="84"/>
      <c r="P158" s="61"/>
      <c r="Q158" s="70"/>
      <c r="R158" s="82"/>
      <c r="S158" s="82"/>
      <c r="T158" s="82"/>
      <c r="U158" s="82"/>
      <c r="V158" s="82"/>
      <c r="W158" s="82"/>
      <c r="X158" s="82"/>
    </row>
    <row r="159" spans="1:24" ht="39.75" customHeight="1">
      <c r="A159" s="66"/>
      <c r="B159" s="72"/>
      <c r="C159" s="61"/>
      <c r="D159" s="61"/>
      <c r="E159" s="61"/>
      <c r="F159" s="36" t="s">
        <v>32</v>
      </c>
      <c r="G159" s="35">
        <f t="shared" si="136"/>
        <v>0</v>
      </c>
      <c r="H159" s="21">
        <v>0</v>
      </c>
      <c r="I159" s="21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84"/>
      <c r="P159" s="61"/>
      <c r="Q159" s="70"/>
      <c r="R159" s="82"/>
      <c r="S159" s="82"/>
      <c r="T159" s="82"/>
      <c r="U159" s="82"/>
      <c r="V159" s="82"/>
      <c r="W159" s="82"/>
      <c r="X159" s="82"/>
    </row>
    <row r="160" spans="1:24" ht="39" customHeight="1">
      <c r="A160" s="66"/>
      <c r="B160" s="72"/>
      <c r="C160" s="61"/>
      <c r="D160" s="61"/>
      <c r="E160" s="61"/>
      <c r="F160" s="37" t="s">
        <v>33</v>
      </c>
      <c r="G160" s="35">
        <f t="shared" si="136"/>
        <v>0</v>
      </c>
      <c r="H160" s="21">
        <v>0</v>
      </c>
      <c r="I160" s="21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4"/>
      <c r="P160" s="75"/>
      <c r="Q160" s="63"/>
      <c r="R160" s="83"/>
      <c r="S160" s="83"/>
      <c r="T160" s="83"/>
      <c r="U160" s="83"/>
      <c r="V160" s="83"/>
      <c r="W160" s="83"/>
      <c r="X160" s="83"/>
    </row>
    <row r="161" spans="1:24" ht="35.25" hidden="1" customHeight="1">
      <c r="A161" s="65" t="s">
        <v>22</v>
      </c>
      <c r="B161" s="71" t="s">
        <v>83</v>
      </c>
      <c r="C161" s="60" t="s">
        <v>12</v>
      </c>
      <c r="D161" s="60" t="s">
        <v>145</v>
      </c>
      <c r="E161" s="60" t="s">
        <v>31</v>
      </c>
      <c r="F161" s="36" t="s">
        <v>15</v>
      </c>
      <c r="G161" s="35">
        <f t="shared" si="136"/>
        <v>0</v>
      </c>
      <c r="H161" s="21">
        <f t="shared" ref="H161:N161" si="146">H162</f>
        <v>0</v>
      </c>
      <c r="I161" s="21">
        <f t="shared" si="146"/>
        <v>0</v>
      </c>
      <c r="J161" s="7">
        <f t="shared" si="146"/>
        <v>0</v>
      </c>
      <c r="K161" s="7">
        <f t="shared" si="146"/>
        <v>0</v>
      </c>
      <c r="L161" s="7">
        <f t="shared" si="146"/>
        <v>0</v>
      </c>
      <c r="M161" s="7">
        <f t="shared" si="146"/>
        <v>0</v>
      </c>
      <c r="N161" s="7">
        <f t="shared" si="146"/>
        <v>0</v>
      </c>
      <c r="O161" s="64" t="s">
        <v>14</v>
      </c>
      <c r="P161" s="64" t="s">
        <v>14</v>
      </c>
      <c r="Q161" s="64" t="s">
        <v>14</v>
      </c>
      <c r="R161" s="64" t="s">
        <v>14</v>
      </c>
      <c r="S161" s="64" t="s">
        <v>14</v>
      </c>
      <c r="T161" s="64" t="s">
        <v>14</v>
      </c>
      <c r="U161" s="64" t="s">
        <v>14</v>
      </c>
      <c r="V161" s="64" t="s">
        <v>14</v>
      </c>
      <c r="W161" s="64" t="s">
        <v>14</v>
      </c>
      <c r="X161" s="64" t="s">
        <v>14</v>
      </c>
    </row>
    <row r="162" spans="1:24" ht="40.5" hidden="1" customHeight="1">
      <c r="A162" s="66"/>
      <c r="B162" s="72"/>
      <c r="C162" s="61"/>
      <c r="D162" s="61"/>
      <c r="E162" s="61"/>
      <c r="F162" s="36" t="s">
        <v>34</v>
      </c>
      <c r="G162" s="35">
        <f t="shared" si="136"/>
        <v>0</v>
      </c>
      <c r="H162" s="21">
        <v>0</v>
      </c>
      <c r="I162" s="21">
        <v>0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64"/>
      <c r="P162" s="64"/>
      <c r="Q162" s="64"/>
      <c r="R162" s="64"/>
      <c r="S162" s="64"/>
      <c r="T162" s="64"/>
      <c r="U162" s="64"/>
      <c r="V162" s="64"/>
      <c r="W162" s="64"/>
      <c r="X162" s="64"/>
    </row>
    <row r="163" spans="1:24" ht="41.25" hidden="1" customHeight="1">
      <c r="A163" s="66"/>
      <c r="B163" s="72"/>
      <c r="C163" s="61"/>
      <c r="D163" s="61"/>
      <c r="E163" s="61"/>
      <c r="F163" s="36" t="s">
        <v>32</v>
      </c>
      <c r="G163" s="35">
        <f t="shared" si="136"/>
        <v>0</v>
      </c>
      <c r="H163" s="21">
        <v>0</v>
      </c>
      <c r="I163" s="21">
        <v>0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64"/>
      <c r="P163" s="64"/>
      <c r="Q163" s="64"/>
      <c r="R163" s="64"/>
      <c r="S163" s="64"/>
      <c r="T163" s="64"/>
      <c r="U163" s="64"/>
      <c r="V163" s="64"/>
      <c r="W163" s="64"/>
      <c r="X163" s="64"/>
    </row>
    <row r="164" spans="1:24" ht="39.75" hidden="1" customHeight="1">
      <c r="A164" s="66"/>
      <c r="B164" s="88"/>
      <c r="C164" s="61"/>
      <c r="D164" s="61"/>
      <c r="E164" s="61"/>
      <c r="F164" s="37" t="s">
        <v>33</v>
      </c>
      <c r="G164" s="35">
        <f t="shared" si="136"/>
        <v>0</v>
      </c>
      <c r="H164" s="21">
        <v>0</v>
      </c>
      <c r="I164" s="21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64"/>
      <c r="P164" s="64"/>
      <c r="Q164" s="64"/>
      <c r="R164" s="64"/>
      <c r="S164" s="64"/>
      <c r="T164" s="64"/>
      <c r="U164" s="64"/>
      <c r="V164" s="64"/>
      <c r="W164" s="64"/>
      <c r="X164" s="64"/>
    </row>
    <row r="165" spans="1:24" ht="39.75" customHeight="1">
      <c r="A165" s="80" t="s">
        <v>158</v>
      </c>
      <c r="B165" s="80"/>
      <c r="C165" s="60" t="s">
        <v>145</v>
      </c>
      <c r="D165" s="60" t="s">
        <v>229</v>
      </c>
      <c r="E165" s="62" t="s">
        <v>31</v>
      </c>
      <c r="F165" s="36" t="s">
        <v>15</v>
      </c>
      <c r="G165" s="35">
        <f t="shared" si="136"/>
        <v>8000</v>
      </c>
      <c r="H165" s="21">
        <f t="shared" ref="H165:N165" si="147">H166</f>
        <v>2000</v>
      </c>
      <c r="I165" s="21">
        <f t="shared" si="147"/>
        <v>0</v>
      </c>
      <c r="J165" s="7">
        <f t="shared" si="147"/>
        <v>0</v>
      </c>
      <c r="K165" s="7">
        <f t="shared" si="147"/>
        <v>0</v>
      </c>
      <c r="L165" s="7">
        <f t="shared" si="147"/>
        <v>2000</v>
      </c>
      <c r="M165" s="7">
        <f t="shared" si="147"/>
        <v>2000</v>
      </c>
      <c r="N165" s="7">
        <f t="shared" si="147"/>
        <v>2000</v>
      </c>
      <c r="O165" s="63" t="s">
        <v>14</v>
      </c>
      <c r="P165" s="63" t="s">
        <v>14</v>
      </c>
      <c r="Q165" s="63" t="s">
        <v>14</v>
      </c>
      <c r="R165" s="63" t="s">
        <v>14</v>
      </c>
      <c r="S165" s="63" t="s">
        <v>14</v>
      </c>
      <c r="T165" s="63" t="s">
        <v>14</v>
      </c>
      <c r="U165" s="63" t="s">
        <v>14</v>
      </c>
      <c r="V165" s="63" t="s">
        <v>14</v>
      </c>
      <c r="W165" s="63" t="s">
        <v>14</v>
      </c>
      <c r="X165" s="63" t="s">
        <v>14</v>
      </c>
    </row>
    <row r="166" spans="1:24" ht="37.5">
      <c r="A166" s="80"/>
      <c r="B166" s="80"/>
      <c r="C166" s="61"/>
      <c r="D166" s="61"/>
      <c r="E166" s="62"/>
      <c r="F166" s="36" t="s">
        <v>34</v>
      </c>
      <c r="G166" s="35">
        <f t="shared" si="136"/>
        <v>8000</v>
      </c>
      <c r="H166" s="21">
        <f t="shared" ref="H166:K166" si="148">H150</f>
        <v>2000</v>
      </c>
      <c r="I166" s="21">
        <f t="shared" si="148"/>
        <v>0</v>
      </c>
      <c r="J166" s="7">
        <f t="shared" si="148"/>
        <v>0</v>
      </c>
      <c r="K166" s="7">
        <f t="shared" si="148"/>
        <v>0</v>
      </c>
      <c r="L166" s="7">
        <f t="shared" ref="L166:M166" si="149">L150</f>
        <v>2000</v>
      </c>
      <c r="M166" s="7">
        <f t="shared" si="149"/>
        <v>2000</v>
      </c>
      <c r="N166" s="7">
        <f t="shared" ref="N166" si="150">N150</f>
        <v>2000</v>
      </c>
      <c r="O166" s="64"/>
      <c r="P166" s="64"/>
      <c r="Q166" s="64"/>
      <c r="R166" s="64"/>
      <c r="S166" s="64"/>
      <c r="T166" s="64"/>
      <c r="U166" s="64"/>
      <c r="V166" s="64"/>
      <c r="W166" s="64"/>
      <c r="X166" s="64"/>
    </row>
    <row r="167" spans="1:24" ht="37.5">
      <c r="A167" s="80"/>
      <c r="B167" s="80"/>
      <c r="C167" s="61"/>
      <c r="D167" s="61"/>
      <c r="E167" s="62"/>
      <c r="F167" s="36" t="s">
        <v>32</v>
      </c>
      <c r="G167" s="35">
        <f t="shared" si="136"/>
        <v>0</v>
      </c>
      <c r="H167" s="21">
        <v>0</v>
      </c>
      <c r="I167" s="21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64"/>
      <c r="P167" s="64"/>
      <c r="Q167" s="64"/>
      <c r="R167" s="64"/>
      <c r="S167" s="64"/>
      <c r="T167" s="64"/>
      <c r="U167" s="64"/>
      <c r="V167" s="64"/>
      <c r="W167" s="64"/>
      <c r="X167" s="64"/>
    </row>
    <row r="168" spans="1:24" ht="37.5">
      <c r="A168" s="80"/>
      <c r="B168" s="80"/>
      <c r="C168" s="61"/>
      <c r="D168" s="61"/>
      <c r="E168" s="62"/>
      <c r="F168" s="37" t="s">
        <v>33</v>
      </c>
      <c r="G168" s="35">
        <f t="shared" si="136"/>
        <v>0</v>
      </c>
      <c r="H168" s="21">
        <v>0</v>
      </c>
      <c r="I168" s="21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64"/>
      <c r="P168" s="64"/>
      <c r="Q168" s="64"/>
      <c r="R168" s="64"/>
      <c r="S168" s="64"/>
      <c r="T168" s="64"/>
      <c r="U168" s="64"/>
      <c r="V168" s="64"/>
      <c r="W168" s="64"/>
      <c r="X168" s="64"/>
    </row>
    <row r="169" spans="1:24" ht="83.25" customHeight="1">
      <c r="A169" s="80" t="s">
        <v>40</v>
      </c>
      <c r="B169" s="80"/>
      <c r="C169" s="48" t="s">
        <v>145</v>
      </c>
      <c r="D169" s="48" t="s">
        <v>229</v>
      </c>
      <c r="E169" s="34" t="s">
        <v>14</v>
      </c>
      <c r="F169" s="34" t="s">
        <v>14</v>
      </c>
      <c r="G169" s="34" t="s">
        <v>14</v>
      </c>
      <c r="H169" s="54" t="s">
        <v>14</v>
      </c>
      <c r="I169" s="54" t="s">
        <v>14</v>
      </c>
      <c r="J169" s="50" t="s">
        <v>14</v>
      </c>
      <c r="K169" s="50" t="s">
        <v>14</v>
      </c>
      <c r="L169" s="50" t="s">
        <v>14</v>
      </c>
      <c r="M169" s="26" t="s">
        <v>14</v>
      </c>
      <c r="N169" s="2" t="s">
        <v>14</v>
      </c>
      <c r="O169" s="2" t="s">
        <v>14</v>
      </c>
      <c r="P169" s="2" t="s">
        <v>14</v>
      </c>
      <c r="Q169" s="2" t="s">
        <v>14</v>
      </c>
      <c r="R169" s="31" t="s">
        <v>14</v>
      </c>
      <c r="S169" s="31" t="s">
        <v>14</v>
      </c>
      <c r="T169" s="31" t="s">
        <v>14</v>
      </c>
      <c r="U169" s="31" t="s">
        <v>14</v>
      </c>
      <c r="V169" s="31" t="s">
        <v>14</v>
      </c>
      <c r="W169" s="26" t="s">
        <v>14</v>
      </c>
      <c r="X169" s="2" t="s">
        <v>14</v>
      </c>
    </row>
    <row r="170" spans="1:24" ht="21" customHeight="1">
      <c r="A170" s="65" t="s">
        <v>20</v>
      </c>
      <c r="B170" s="71" t="s">
        <v>214</v>
      </c>
      <c r="C170" s="60" t="s">
        <v>145</v>
      </c>
      <c r="D170" s="60" t="s">
        <v>229</v>
      </c>
      <c r="E170" s="62" t="s">
        <v>31</v>
      </c>
      <c r="F170" s="36" t="s">
        <v>15</v>
      </c>
      <c r="G170" s="35">
        <f t="shared" ref="G170:G249" si="151">SUM(H170:N170)</f>
        <v>13478860.33</v>
      </c>
      <c r="H170" s="21">
        <f t="shared" ref="H170:K170" si="152">H171+H172+H173</f>
        <v>912870</v>
      </c>
      <c r="I170" s="21">
        <f t="shared" si="152"/>
        <v>1589175.81</v>
      </c>
      <c r="J170" s="7">
        <f t="shared" si="152"/>
        <v>1764614.12</v>
      </c>
      <c r="K170" s="7">
        <f t="shared" si="152"/>
        <v>9062200.4000000004</v>
      </c>
      <c r="L170" s="7">
        <f t="shared" ref="L170:M170" si="153">L171+L172+L173</f>
        <v>50000</v>
      </c>
      <c r="M170" s="7">
        <f t="shared" si="153"/>
        <v>50000</v>
      </c>
      <c r="N170" s="7">
        <f t="shared" ref="N170" si="154">N171+N172+N173</f>
        <v>50000</v>
      </c>
      <c r="O170" s="64" t="s">
        <v>14</v>
      </c>
      <c r="P170" s="64" t="s">
        <v>14</v>
      </c>
      <c r="Q170" s="64" t="s">
        <v>14</v>
      </c>
      <c r="R170" s="64" t="s">
        <v>14</v>
      </c>
      <c r="S170" s="64" t="s">
        <v>14</v>
      </c>
      <c r="T170" s="64" t="s">
        <v>14</v>
      </c>
      <c r="U170" s="64" t="s">
        <v>14</v>
      </c>
      <c r="V170" s="64" t="s">
        <v>14</v>
      </c>
      <c r="W170" s="64" t="s">
        <v>14</v>
      </c>
      <c r="X170" s="64" t="s">
        <v>14</v>
      </c>
    </row>
    <row r="171" spans="1:24" ht="39.75" customHeight="1">
      <c r="A171" s="66"/>
      <c r="B171" s="72"/>
      <c r="C171" s="61"/>
      <c r="D171" s="61"/>
      <c r="E171" s="62"/>
      <c r="F171" s="36" t="s">
        <v>34</v>
      </c>
      <c r="G171" s="35">
        <f t="shared" si="151"/>
        <v>2171300.5099999998</v>
      </c>
      <c r="H171" s="21">
        <f t="shared" ref="H171:L171" si="155">H175+H191</f>
        <v>27386.1</v>
      </c>
      <c r="I171" s="21">
        <f t="shared" si="155"/>
        <v>343151.38999999996</v>
      </c>
      <c r="J171" s="7">
        <f t="shared" si="155"/>
        <v>52938.42</v>
      </c>
      <c r="K171" s="7">
        <f t="shared" si="155"/>
        <v>1597824.6</v>
      </c>
      <c r="L171" s="7">
        <f t="shared" si="155"/>
        <v>50000</v>
      </c>
      <c r="M171" s="7">
        <f t="shared" ref="M171:N171" si="156">M175+M191</f>
        <v>50000</v>
      </c>
      <c r="N171" s="7">
        <f t="shared" si="156"/>
        <v>50000</v>
      </c>
      <c r="O171" s="64"/>
      <c r="P171" s="64"/>
      <c r="Q171" s="64"/>
      <c r="R171" s="64"/>
      <c r="S171" s="64"/>
      <c r="T171" s="64"/>
      <c r="U171" s="64"/>
      <c r="V171" s="64"/>
      <c r="W171" s="64"/>
      <c r="X171" s="64"/>
    </row>
    <row r="172" spans="1:24" ht="39" customHeight="1">
      <c r="A172" s="66"/>
      <c r="B172" s="72"/>
      <c r="C172" s="61"/>
      <c r="D172" s="61"/>
      <c r="E172" s="62"/>
      <c r="F172" s="36" t="s">
        <v>32</v>
      </c>
      <c r="G172" s="35">
        <f t="shared" si="151"/>
        <v>10085404.210000001</v>
      </c>
      <c r="H172" s="21">
        <f t="shared" ref="H172:L172" si="157">H176+H192</f>
        <v>725539.14</v>
      </c>
      <c r="I172" s="21">
        <f t="shared" si="157"/>
        <v>832785.27</v>
      </c>
      <c r="J172" s="7">
        <f t="shared" si="157"/>
        <v>1145593.3</v>
      </c>
      <c r="K172" s="7">
        <f t="shared" si="157"/>
        <v>7381486.5</v>
      </c>
      <c r="L172" s="7">
        <f t="shared" si="157"/>
        <v>0</v>
      </c>
      <c r="M172" s="7">
        <f t="shared" ref="M172:N172" si="158">M176+M192</f>
        <v>0</v>
      </c>
      <c r="N172" s="7">
        <f t="shared" si="158"/>
        <v>0</v>
      </c>
      <c r="O172" s="64"/>
      <c r="P172" s="64"/>
      <c r="Q172" s="64"/>
      <c r="R172" s="64"/>
      <c r="S172" s="64"/>
      <c r="T172" s="64"/>
      <c r="U172" s="64"/>
      <c r="V172" s="64"/>
      <c r="W172" s="64"/>
      <c r="X172" s="64"/>
    </row>
    <row r="173" spans="1:24" ht="42" customHeight="1">
      <c r="A173" s="66"/>
      <c r="B173" s="72"/>
      <c r="C173" s="61"/>
      <c r="D173" s="61"/>
      <c r="E173" s="62"/>
      <c r="F173" s="37" t="s">
        <v>33</v>
      </c>
      <c r="G173" s="35">
        <f t="shared" si="151"/>
        <v>1222155.6100000001</v>
      </c>
      <c r="H173" s="21">
        <f t="shared" ref="H173:L173" si="159">H177+H193</f>
        <v>159944.76</v>
      </c>
      <c r="I173" s="21">
        <f t="shared" si="159"/>
        <v>413239.15</v>
      </c>
      <c r="J173" s="7">
        <f t="shared" si="159"/>
        <v>566082.4</v>
      </c>
      <c r="K173" s="7">
        <f t="shared" si="159"/>
        <v>82889.3</v>
      </c>
      <c r="L173" s="7">
        <f t="shared" si="159"/>
        <v>0</v>
      </c>
      <c r="M173" s="7">
        <f t="shared" ref="M173:N173" si="160">M177+M193</f>
        <v>0</v>
      </c>
      <c r="N173" s="7">
        <f t="shared" si="160"/>
        <v>0</v>
      </c>
      <c r="O173" s="64"/>
      <c r="P173" s="64"/>
      <c r="Q173" s="64"/>
      <c r="R173" s="64"/>
      <c r="S173" s="64"/>
      <c r="T173" s="64"/>
      <c r="U173" s="64"/>
      <c r="V173" s="64"/>
      <c r="W173" s="64"/>
      <c r="X173" s="64"/>
    </row>
    <row r="174" spans="1:24" ht="21" customHeight="1">
      <c r="A174" s="65" t="s">
        <v>17</v>
      </c>
      <c r="B174" s="71" t="s">
        <v>41</v>
      </c>
      <c r="C174" s="60" t="s">
        <v>145</v>
      </c>
      <c r="D174" s="60" t="s">
        <v>229</v>
      </c>
      <c r="E174" s="62" t="s">
        <v>31</v>
      </c>
      <c r="F174" s="36" t="s">
        <v>15</v>
      </c>
      <c r="G174" s="35">
        <f t="shared" si="151"/>
        <v>4372301.8900000006</v>
      </c>
      <c r="H174" s="21">
        <f t="shared" ref="H174:K174" si="161">H175+H176+H177</f>
        <v>912870</v>
      </c>
      <c r="I174" s="21">
        <f t="shared" si="161"/>
        <v>1283997.77</v>
      </c>
      <c r="J174" s="7">
        <f t="shared" si="161"/>
        <v>1764614.12</v>
      </c>
      <c r="K174" s="7">
        <f t="shared" si="161"/>
        <v>260820</v>
      </c>
      <c r="L174" s="7">
        <f t="shared" ref="L174:M174" si="162">L175+L176+L177</f>
        <v>50000</v>
      </c>
      <c r="M174" s="7">
        <f t="shared" si="162"/>
        <v>50000</v>
      </c>
      <c r="N174" s="7">
        <f t="shared" ref="N174" si="163">N175+N176+N177</f>
        <v>50000</v>
      </c>
      <c r="O174" s="64" t="s">
        <v>14</v>
      </c>
      <c r="P174" s="64" t="s">
        <v>14</v>
      </c>
      <c r="Q174" s="64" t="s">
        <v>14</v>
      </c>
      <c r="R174" s="64" t="s">
        <v>14</v>
      </c>
      <c r="S174" s="64" t="s">
        <v>14</v>
      </c>
      <c r="T174" s="64" t="s">
        <v>14</v>
      </c>
      <c r="U174" s="64" t="s">
        <v>14</v>
      </c>
      <c r="V174" s="64" t="s">
        <v>14</v>
      </c>
      <c r="W174" s="64" t="s">
        <v>14</v>
      </c>
      <c r="X174" s="64" t="s">
        <v>14</v>
      </c>
    </row>
    <row r="175" spans="1:24" ht="39.75" customHeight="1">
      <c r="A175" s="66"/>
      <c r="B175" s="72"/>
      <c r="C175" s="61"/>
      <c r="D175" s="61"/>
      <c r="E175" s="62"/>
      <c r="F175" s="36" t="s">
        <v>34</v>
      </c>
      <c r="G175" s="35">
        <f t="shared" si="151"/>
        <v>276122.46999999997</v>
      </c>
      <c r="H175" s="21">
        <f t="shared" ref="H175:K175" si="164">H179+H183+H187</f>
        <v>27386.1</v>
      </c>
      <c r="I175" s="21">
        <f t="shared" si="164"/>
        <v>37973.35</v>
      </c>
      <c r="J175" s="7">
        <f t="shared" si="164"/>
        <v>52938.42</v>
      </c>
      <c r="K175" s="7">
        <f t="shared" si="164"/>
        <v>7824.6</v>
      </c>
      <c r="L175" s="7">
        <f t="shared" ref="L175:M175" si="165">L179+L183+L187</f>
        <v>50000</v>
      </c>
      <c r="M175" s="7">
        <f t="shared" si="165"/>
        <v>50000</v>
      </c>
      <c r="N175" s="7">
        <f t="shared" ref="N175" si="166">N179+N183+N187</f>
        <v>50000</v>
      </c>
      <c r="O175" s="64"/>
      <c r="P175" s="64"/>
      <c r="Q175" s="64"/>
      <c r="R175" s="64"/>
      <c r="S175" s="64"/>
      <c r="T175" s="64"/>
      <c r="U175" s="64"/>
      <c r="V175" s="64"/>
      <c r="W175" s="64"/>
      <c r="X175" s="64"/>
    </row>
    <row r="176" spans="1:24" ht="37.5" customHeight="1">
      <c r="A176" s="66"/>
      <c r="B176" s="72"/>
      <c r="C176" s="61"/>
      <c r="D176" s="61"/>
      <c r="E176" s="62"/>
      <c r="F176" s="36" t="s">
        <v>32</v>
      </c>
      <c r="G176" s="35">
        <f t="shared" si="151"/>
        <v>2874023.81</v>
      </c>
      <c r="H176" s="21">
        <f t="shared" ref="H176:K176" si="167">H180+H184+H188</f>
        <v>725539.14</v>
      </c>
      <c r="I176" s="21">
        <f t="shared" si="167"/>
        <v>832785.27</v>
      </c>
      <c r="J176" s="7">
        <f t="shared" si="167"/>
        <v>1145593.3</v>
      </c>
      <c r="K176" s="7">
        <f t="shared" si="167"/>
        <v>170106.1</v>
      </c>
      <c r="L176" s="7">
        <f t="shared" ref="L176:M176" si="168">L180+L184+L188</f>
        <v>0</v>
      </c>
      <c r="M176" s="7">
        <f t="shared" si="168"/>
        <v>0</v>
      </c>
      <c r="N176" s="7">
        <f t="shared" ref="N176:N177" si="169">N180+N184+N188</f>
        <v>0</v>
      </c>
      <c r="O176" s="64"/>
      <c r="P176" s="64"/>
      <c r="Q176" s="64"/>
      <c r="R176" s="64"/>
      <c r="S176" s="64"/>
      <c r="T176" s="64"/>
      <c r="U176" s="64"/>
      <c r="V176" s="64"/>
      <c r="W176" s="64"/>
      <c r="X176" s="64"/>
    </row>
    <row r="177" spans="1:24" ht="36.75" customHeight="1">
      <c r="A177" s="66"/>
      <c r="B177" s="72"/>
      <c r="C177" s="61"/>
      <c r="D177" s="61"/>
      <c r="E177" s="62"/>
      <c r="F177" s="37" t="s">
        <v>33</v>
      </c>
      <c r="G177" s="35">
        <f t="shared" si="151"/>
        <v>1222155.6100000001</v>
      </c>
      <c r="H177" s="21">
        <f t="shared" ref="H177:K177" si="170">H181+H185+H189</f>
        <v>159944.76</v>
      </c>
      <c r="I177" s="21">
        <f t="shared" si="170"/>
        <v>413239.15</v>
      </c>
      <c r="J177" s="7">
        <f t="shared" si="170"/>
        <v>566082.4</v>
      </c>
      <c r="K177" s="7">
        <f t="shared" si="170"/>
        <v>82889.3</v>
      </c>
      <c r="L177" s="7">
        <f t="shared" ref="L177:M177" si="171">L181+L185+L189</f>
        <v>0</v>
      </c>
      <c r="M177" s="7">
        <f t="shared" si="171"/>
        <v>0</v>
      </c>
      <c r="N177" s="7">
        <f t="shared" si="169"/>
        <v>0</v>
      </c>
      <c r="O177" s="64"/>
      <c r="P177" s="64"/>
      <c r="Q177" s="64"/>
      <c r="R177" s="64"/>
      <c r="S177" s="64"/>
      <c r="T177" s="64"/>
      <c r="U177" s="64"/>
      <c r="V177" s="64"/>
      <c r="W177" s="64"/>
      <c r="X177" s="64"/>
    </row>
    <row r="178" spans="1:24" ht="21" customHeight="1">
      <c r="A178" s="65" t="s">
        <v>21</v>
      </c>
      <c r="B178" s="71" t="s">
        <v>42</v>
      </c>
      <c r="C178" s="60" t="s">
        <v>145</v>
      </c>
      <c r="D178" s="60" t="s">
        <v>229</v>
      </c>
      <c r="E178" s="62" t="s">
        <v>31</v>
      </c>
      <c r="F178" s="36" t="s">
        <v>15</v>
      </c>
      <c r="G178" s="35">
        <f t="shared" si="151"/>
        <v>150000</v>
      </c>
      <c r="H178" s="21">
        <f t="shared" ref="H178:K178" si="172">H179+H180+H181</f>
        <v>0</v>
      </c>
      <c r="I178" s="21">
        <f t="shared" si="172"/>
        <v>0</v>
      </c>
      <c r="J178" s="7">
        <f t="shared" si="172"/>
        <v>0</v>
      </c>
      <c r="K178" s="7">
        <f t="shared" si="172"/>
        <v>0</v>
      </c>
      <c r="L178" s="7">
        <f t="shared" ref="L178:M178" si="173">L179+L180+L181</f>
        <v>50000</v>
      </c>
      <c r="M178" s="7">
        <f t="shared" si="173"/>
        <v>50000</v>
      </c>
      <c r="N178" s="7">
        <f t="shared" ref="N178" si="174">N179+N180+N181</f>
        <v>50000</v>
      </c>
      <c r="O178" s="73" t="s">
        <v>125</v>
      </c>
      <c r="P178" s="64" t="s">
        <v>97</v>
      </c>
      <c r="Q178" s="64">
        <f>SUM(R178:X181)</f>
        <v>22</v>
      </c>
      <c r="R178" s="64">
        <v>2</v>
      </c>
      <c r="S178" s="64">
        <v>3</v>
      </c>
      <c r="T178" s="64">
        <v>5</v>
      </c>
      <c r="U178" s="85">
        <v>1</v>
      </c>
      <c r="V178" s="85">
        <v>1</v>
      </c>
      <c r="W178" s="64">
        <v>5</v>
      </c>
      <c r="X178" s="64">
        <v>5</v>
      </c>
    </row>
    <row r="179" spans="1:24" ht="39.75" customHeight="1">
      <c r="A179" s="66"/>
      <c r="B179" s="72"/>
      <c r="C179" s="61"/>
      <c r="D179" s="61"/>
      <c r="E179" s="62"/>
      <c r="F179" s="36" t="s">
        <v>34</v>
      </c>
      <c r="G179" s="35">
        <f t="shared" si="151"/>
        <v>150000</v>
      </c>
      <c r="H179" s="21">
        <v>0</v>
      </c>
      <c r="I179" s="21">
        <v>0</v>
      </c>
      <c r="J179" s="7">
        <v>0</v>
      </c>
      <c r="K179" s="7">
        <v>0</v>
      </c>
      <c r="L179" s="7">
        <v>50000</v>
      </c>
      <c r="M179" s="7">
        <v>50000</v>
      </c>
      <c r="N179" s="7">
        <v>50000</v>
      </c>
      <c r="O179" s="84"/>
      <c r="P179" s="64"/>
      <c r="Q179" s="64"/>
      <c r="R179" s="64"/>
      <c r="S179" s="64"/>
      <c r="T179" s="64"/>
      <c r="U179" s="85"/>
      <c r="V179" s="85"/>
      <c r="W179" s="64"/>
      <c r="X179" s="64"/>
    </row>
    <row r="180" spans="1:24" ht="39.75" customHeight="1">
      <c r="A180" s="66"/>
      <c r="B180" s="72"/>
      <c r="C180" s="61"/>
      <c r="D180" s="61"/>
      <c r="E180" s="62"/>
      <c r="F180" s="36" t="s">
        <v>32</v>
      </c>
      <c r="G180" s="35">
        <f t="shared" si="151"/>
        <v>0</v>
      </c>
      <c r="H180" s="21">
        <v>0</v>
      </c>
      <c r="I180" s="21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84"/>
      <c r="P180" s="64"/>
      <c r="Q180" s="64"/>
      <c r="R180" s="64"/>
      <c r="S180" s="64"/>
      <c r="T180" s="64"/>
      <c r="U180" s="85"/>
      <c r="V180" s="85"/>
      <c r="W180" s="64"/>
      <c r="X180" s="64"/>
    </row>
    <row r="181" spans="1:24" ht="39.75" customHeight="1">
      <c r="A181" s="66"/>
      <c r="B181" s="72"/>
      <c r="C181" s="61"/>
      <c r="D181" s="61"/>
      <c r="E181" s="62"/>
      <c r="F181" s="37" t="s">
        <v>33</v>
      </c>
      <c r="G181" s="35" t="s">
        <v>204</v>
      </c>
      <c r="H181" s="21">
        <v>0</v>
      </c>
      <c r="I181" s="21">
        <v>0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4"/>
      <c r="P181" s="64"/>
      <c r="Q181" s="64"/>
      <c r="R181" s="64"/>
      <c r="S181" s="64"/>
      <c r="T181" s="64"/>
      <c r="U181" s="85"/>
      <c r="V181" s="85"/>
      <c r="W181" s="64"/>
      <c r="X181" s="64"/>
    </row>
    <row r="182" spans="1:24" ht="21" hidden="1" customHeight="1">
      <c r="A182" s="65" t="s">
        <v>22</v>
      </c>
      <c r="B182" s="71" t="s">
        <v>165</v>
      </c>
      <c r="C182" s="60" t="s">
        <v>13</v>
      </c>
      <c r="D182" s="60" t="s">
        <v>192</v>
      </c>
      <c r="E182" s="62" t="s">
        <v>31</v>
      </c>
      <c r="F182" s="36" t="s">
        <v>15</v>
      </c>
      <c r="G182" s="35">
        <f t="shared" si="151"/>
        <v>0</v>
      </c>
      <c r="H182" s="21">
        <f t="shared" ref="H182:K182" si="175">H183+H184+H185</f>
        <v>0</v>
      </c>
      <c r="I182" s="21">
        <f t="shared" si="175"/>
        <v>0</v>
      </c>
      <c r="J182" s="7">
        <f t="shared" si="175"/>
        <v>0</v>
      </c>
      <c r="K182" s="7">
        <f t="shared" si="175"/>
        <v>0</v>
      </c>
      <c r="L182" s="7">
        <f t="shared" ref="L182:M182" si="176">L183+L184+L185</f>
        <v>0</v>
      </c>
      <c r="M182" s="7">
        <f t="shared" si="176"/>
        <v>0</v>
      </c>
      <c r="N182" s="7">
        <f t="shared" ref="N182" si="177">N183+N184+N185</f>
        <v>0</v>
      </c>
      <c r="O182" s="64" t="s">
        <v>14</v>
      </c>
      <c r="P182" s="64" t="s">
        <v>14</v>
      </c>
      <c r="Q182" s="64" t="s">
        <v>14</v>
      </c>
      <c r="R182" s="64" t="s">
        <v>14</v>
      </c>
      <c r="S182" s="64" t="s">
        <v>14</v>
      </c>
      <c r="T182" s="64" t="s">
        <v>14</v>
      </c>
      <c r="U182" s="64" t="s">
        <v>14</v>
      </c>
      <c r="V182" s="64" t="s">
        <v>14</v>
      </c>
      <c r="W182" s="64" t="s">
        <v>14</v>
      </c>
      <c r="X182" s="64" t="s">
        <v>14</v>
      </c>
    </row>
    <row r="183" spans="1:24" ht="39.75" hidden="1" customHeight="1">
      <c r="A183" s="66"/>
      <c r="B183" s="72"/>
      <c r="C183" s="61"/>
      <c r="D183" s="61"/>
      <c r="E183" s="62"/>
      <c r="F183" s="36" t="s">
        <v>34</v>
      </c>
      <c r="G183" s="35">
        <f t="shared" si="151"/>
        <v>0</v>
      </c>
      <c r="H183" s="21">
        <v>0</v>
      </c>
      <c r="I183" s="21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64"/>
      <c r="P183" s="64"/>
      <c r="Q183" s="64"/>
      <c r="R183" s="64"/>
      <c r="S183" s="64"/>
      <c r="T183" s="64"/>
      <c r="U183" s="64"/>
      <c r="V183" s="64"/>
      <c r="W183" s="64"/>
      <c r="X183" s="64"/>
    </row>
    <row r="184" spans="1:24" ht="39.75" hidden="1" customHeight="1">
      <c r="A184" s="66"/>
      <c r="B184" s="72"/>
      <c r="C184" s="61"/>
      <c r="D184" s="61"/>
      <c r="E184" s="62"/>
      <c r="F184" s="36" t="s">
        <v>32</v>
      </c>
      <c r="G184" s="35">
        <f t="shared" si="151"/>
        <v>0</v>
      </c>
      <c r="H184" s="21">
        <v>0</v>
      </c>
      <c r="I184" s="21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64"/>
      <c r="P184" s="64"/>
      <c r="Q184" s="64"/>
      <c r="R184" s="64"/>
      <c r="S184" s="64"/>
      <c r="T184" s="64"/>
      <c r="U184" s="64"/>
      <c r="V184" s="64"/>
      <c r="W184" s="64"/>
      <c r="X184" s="64"/>
    </row>
    <row r="185" spans="1:24" ht="39.75" hidden="1" customHeight="1">
      <c r="A185" s="66"/>
      <c r="B185" s="72"/>
      <c r="C185" s="61"/>
      <c r="D185" s="61"/>
      <c r="E185" s="62"/>
      <c r="F185" s="37" t="s">
        <v>33</v>
      </c>
      <c r="G185" s="35">
        <f t="shared" si="151"/>
        <v>0</v>
      </c>
      <c r="H185" s="21">
        <v>0</v>
      </c>
      <c r="I185" s="21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64"/>
      <c r="P185" s="64"/>
      <c r="Q185" s="64"/>
      <c r="R185" s="64"/>
      <c r="S185" s="64"/>
      <c r="T185" s="64"/>
      <c r="U185" s="64"/>
      <c r="V185" s="64"/>
      <c r="W185" s="64"/>
      <c r="X185" s="64"/>
    </row>
    <row r="186" spans="1:24" ht="21" customHeight="1">
      <c r="A186" s="65" t="s">
        <v>22</v>
      </c>
      <c r="B186" s="71" t="s">
        <v>251</v>
      </c>
      <c r="C186" s="60" t="s">
        <v>145</v>
      </c>
      <c r="D186" s="60" t="s">
        <v>229</v>
      </c>
      <c r="E186" s="62" t="s">
        <v>31</v>
      </c>
      <c r="F186" s="36" t="s">
        <v>15</v>
      </c>
      <c r="G186" s="35">
        <f t="shared" si="151"/>
        <v>4222301.8900000006</v>
      </c>
      <c r="H186" s="21">
        <f t="shared" ref="H186:K186" si="178">H187+H188+H189</f>
        <v>912870</v>
      </c>
      <c r="I186" s="21">
        <f t="shared" si="178"/>
        <v>1283997.77</v>
      </c>
      <c r="J186" s="7">
        <f t="shared" si="178"/>
        <v>1764614.12</v>
      </c>
      <c r="K186" s="7">
        <f t="shared" si="178"/>
        <v>260820</v>
      </c>
      <c r="L186" s="7">
        <f t="shared" ref="L186:M186" si="179">L187+L188+L189</f>
        <v>0</v>
      </c>
      <c r="M186" s="7">
        <f t="shared" si="179"/>
        <v>0</v>
      </c>
      <c r="N186" s="7">
        <f t="shared" ref="N186" si="180">N187+N188+N189</f>
        <v>0</v>
      </c>
      <c r="O186" s="64" t="s">
        <v>14</v>
      </c>
      <c r="P186" s="64" t="s">
        <v>14</v>
      </c>
      <c r="Q186" s="64" t="s">
        <v>14</v>
      </c>
      <c r="R186" s="64" t="s">
        <v>14</v>
      </c>
      <c r="S186" s="64" t="s">
        <v>14</v>
      </c>
      <c r="T186" s="64" t="s">
        <v>14</v>
      </c>
      <c r="U186" s="64" t="s">
        <v>14</v>
      </c>
      <c r="V186" s="64" t="s">
        <v>14</v>
      </c>
      <c r="W186" s="64" t="s">
        <v>14</v>
      </c>
      <c r="X186" s="64" t="s">
        <v>14</v>
      </c>
    </row>
    <row r="187" spans="1:24" ht="39.75" customHeight="1">
      <c r="A187" s="66"/>
      <c r="B187" s="72"/>
      <c r="C187" s="61"/>
      <c r="D187" s="61"/>
      <c r="E187" s="62"/>
      <c r="F187" s="36" t="s">
        <v>34</v>
      </c>
      <c r="G187" s="35">
        <f t="shared" si="151"/>
        <v>126122.47</v>
      </c>
      <c r="H187" s="21">
        <v>27386.1</v>
      </c>
      <c r="I187" s="21">
        <v>37973.35</v>
      </c>
      <c r="J187" s="7">
        <v>52938.42</v>
      </c>
      <c r="K187" s="7">
        <v>7824.6</v>
      </c>
      <c r="L187" s="7">
        <v>0</v>
      </c>
      <c r="M187" s="7">
        <v>0</v>
      </c>
      <c r="N187" s="7">
        <v>0</v>
      </c>
      <c r="O187" s="64"/>
      <c r="P187" s="64"/>
      <c r="Q187" s="64"/>
      <c r="R187" s="64"/>
      <c r="S187" s="64"/>
      <c r="T187" s="64"/>
      <c r="U187" s="64"/>
      <c r="V187" s="64"/>
      <c r="W187" s="64"/>
      <c r="X187" s="64"/>
    </row>
    <row r="188" spans="1:24" ht="39.75" customHeight="1">
      <c r="A188" s="66"/>
      <c r="B188" s="72"/>
      <c r="C188" s="61"/>
      <c r="D188" s="61"/>
      <c r="E188" s="62"/>
      <c r="F188" s="36" t="s">
        <v>32</v>
      </c>
      <c r="G188" s="35">
        <f t="shared" si="151"/>
        <v>2874023.81</v>
      </c>
      <c r="H188" s="21">
        <v>725539.14</v>
      </c>
      <c r="I188" s="21">
        <v>832785.27</v>
      </c>
      <c r="J188" s="7">
        <v>1145593.3</v>
      </c>
      <c r="K188" s="7">
        <v>170106.1</v>
      </c>
      <c r="L188" s="7">
        <v>0</v>
      </c>
      <c r="M188" s="7">
        <v>0</v>
      </c>
      <c r="N188" s="7">
        <v>0</v>
      </c>
      <c r="O188" s="64"/>
      <c r="P188" s="64"/>
      <c r="Q188" s="64"/>
      <c r="R188" s="64"/>
      <c r="S188" s="64"/>
      <c r="T188" s="64"/>
      <c r="U188" s="64"/>
      <c r="V188" s="64"/>
      <c r="W188" s="64"/>
      <c r="X188" s="64"/>
    </row>
    <row r="189" spans="1:24" ht="39.75" customHeight="1">
      <c r="A189" s="66"/>
      <c r="B189" s="72"/>
      <c r="C189" s="61"/>
      <c r="D189" s="61"/>
      <c r="E189" s="62"/>
      <c r="F189" s="37" t="s">
        <v>33</v>
      </c>
      <c r="G189" s="35">
        <f t="shared" si="151"/>
        <v>1222155.6100000001</v>
      </c>
      <c r="H189" s="21">
        <v>159944.76</v>
      </c>
      <c r="I189" s="21">
        <v>413239.15</v>
      </c>
      <c r="J189" s="7">
        <v>566082.4</v>
      </c>
      <c r="K189" s="7">
        <v>82889.3</v>
      </c>
      <c r="L189" s="7">
        <v>0</v>
      </c>
      <c r="M189" s="7">
        <v>0</v>
      </c>
      <c r="N189" s="7">
        <v>0</v>
      </c>
      <c r="O189" s="64"/>
      <c r="P189" s="64"/>
      <c r="Q189" s="64"/>
      <c r="R189" s="64"/>
      <c r="S189" s="64"/>
      <c r="T189" s="64"/>
      <c r="U189" s="64"/>
      <c r="V189" s="64"/>
      <c r="W189" s="64"/>
      <c r="X189" s="64"/>
    </row>
    <row r="190" spans="1:24" ht="21" customHeight="1">
      <c r="A190" s="65" t="s">
        <v>70</v>
      </c>
      <c r="B190" s="71" t="s">
        <v>200</v>
      </c>
      <c r="C190" s="60" t="s">
        <v>145</v>
      </c>
      <c r="D190" s="60" t="s">
        <v>229</v>
      </c>
      <c r="E190" s="62" t="s">
        <v>31</v>
      </c>
      <c r="F190" s="36" t="s">
        <v>15</v>
      </c>
      <c r="G190" s="35">
        <f t="shared" ref="G190:G193" si="181">SUM(H190:N190)</f>
        <v>9106558.4399999995</v>
      </c>
      <c r="H190" s="21">
        <f t="shared" ref="H190:J190" si="182">H191+H192+H193</f>
        <v>0</v>
      </c>
      <c r="I190" s="21">
        <f t="shared" si="182"/>
        <v>305178.03999999998</v>
      </c>
      <c r="J190" s="7">
        <f t="shared" si="182"/>
        <v>0</v>
      </c>
      <c r="K190" s="7">
        <f>K191+K192+K193</f>
        <v>8801380.4000000004</v>
      </c>
      <c r="L190" s="7">
        <f t="shared" ref="L190" si="183">L191+L192+L193</f>
        <v>0</v>
      </c>
      <c r="M190" s="7">
        <f t="shared" ref="M190:N190" si="184">M191+M192+M193</f>
        <v>0</v>
      </c>
      <c r="N190" s="7">
        <f t="shared" si="184"/>
        <v>0</v>
      </c>
      <c r="O190" s="64" t="s">
        <v>14</v>
      </c>
      <c r="P190" s="64" t="s">
        <v>14</v>
      </c>
      <c r="Q190" s="64" t="s">
        <v>14</v>
      </c>
      <c r="R190" s="64" t="s">
        <v>14</v>
      </c>
      <c r="S190" s="64" t="s">
        <v>14</v>
      </c>
      <c r="T190" s="64" t="s">
        <v>14</v>
      </c>
      <c r="U190" s="64" t="s">
        <v>14</v>
      </c>
      <c r="V190" s="64" t="s">
        <v>14</v>
      </c>
      <c r="W190" s="64" t="s">
        <v>14</v>
      </c>
      <c r="X190" s="64" t="s">
        <v>14</v>
      </c>
    </row>
    <row r="191" spans="1:24" ht="39.75" customHeight="1">
      <c r="A191" s="66"/>
      <c r="B191" s="72"/>
      <c r="C191" s="61"/>
      <c r="D191" s="61"/>
      <c r="E191" s="62"/>
      <c r="F191" s="36" t="s">
        <v>34</v>
      </c>
      <c r="G191" s="35">
        <f t="shared" si="181"/>
        <v>1895178.04</v>
      </c>
      <c r="H191" s="21">
        <f t="shared" ref="H191:J191" si="185">H195</f>
        <v>0</v>
      </c>
      <c r="I191" s="21">
        <f t="shared" si="185"/>
        <v>305178.03999999998</v>
      </c>
      <c r="J191" s="7">
        <f t="shared" si="185"/>
        <v>0</v>
      </c>
      <c r="K191" s="7">
        <f>K195+K199+K203</f>
        <v>1590000</v>
      </c>
      <c r="L191" s="7">
        <f t="shared" ref="L191" si="186">L195</f>
        <v>0</v>
      </c>
      <c r="M191" s="7">
        <f t="shared" ref="M191:N191" si="187">M195</f>
        <v>0</v>
      </c>
      <c r="N191" s="7">
        <f t="shared" si="187"/>
        <v>0</v>
      </c>
      <c r="O191" s="64"/>
      <c r="P191" s="64"/>
      <c r="Q191" s="64"/>
      <c r="R191" s="64"/>
      <c r="S191" s="64"/>
      <c r="T191" s="64"/>
      <c r="U191" s="64"/>
      <c r="V191" s="64"/>
      <c r="W191" s="64"/>
      <c r="X191" s="64"/>
    </row>
    <row r="192" spans="1:24" ht="37.5" customHeight="1">
      <c r="A192" s="66"/>
      <c r="B192" s="72"/>
      <c r="C192" s="61"/>
      <c r="D192" s="61"/>
      <c r="E192" s="62"/>
      <c r="F192" s="36" t="s">
        <v>32</v>
      </c>
      <c r="G192" s="35">
        <f t="shared" si="181"/>
        <v>7211380.4000000004</v>
      </c>
      <c r="H192" s="21">
        <f t="shared" ref="H192:J192" si="188">H196</f>
        <v>0</v>
      </c>
      <c r="I192" s="21">
        <f t="shared" si="188"/>
        <v>0</v>
      </c>
      <c r="J192" s="7">
        <f t="shared" si="188"/>
        <v>0</v>
      </c>
      <c r="K192" s="7">
        <f>K196+K200+K204</f>
        <v>7211380.4000000004</v>
      </c>
      <c r="L192" s="7">
        <f t="shared" ref="L192" si="189">L196</f>
        <v>0</v>
      </c>
      <c r="M192" s="7">
        <f t="shared" ref="M192:N193" si="190">M196</f>
        <v>0</v>
      </c>
      <c r="N192" s="7">
        <f t="shared" si="190"/>
        <v>0</v>
      </c>
      <c r="O192" s="64"/>
      <c r="P192" s="64"/>
      <c r="Q192" s="64"/>
      <c r="R192" s="64"/>
      <c r="S192" s="64"/>
      <c r="T192" s="64"/>
      <c r="U192" s="64"/>
      <c r="V192" s="64"/>
      <c r="W192" s="64"/>
      <c r="X192" s="64"/>
    </row>
    <row r="193" spans="1:24" ht="36.75" customHeight="1">
      <c r="A193" s="66"/>
      <c r="B193" s="72"/>
      <c r="C193" s="61"/>
      <c r="D193" s="61"/>
      <c r="E193" s="62"/>
      <c r="F193" s="37" t="s">
        <v>33</v>
      </c>
      <c r="G193" s="35">
        <f t="shared" si="181"/>
        <v>0</v>
      </c>
      <c r="H193" s="21">
        <f t="shared" ref="H193:J193" si="191">H197</f>
        <v>0</v>
      </c>
      <c r="I193" s="21">
        <f t="shared" si="191"/>
        <v>0</v>
      </c>
      <c r="J193" s="7">
        <f t="shared" si="191"/>
        <v>0</v>
      </c>
      <c r="K193" s="7">
        <f t="shared" ref="K193" si="192">K197+K201</f>
        <v>0</v>
      </c>
      <c r="L193" s="7">
        <f t="shared" ref="L193" si="193">L197</f>
        <v>0</v>
      </c>
      <c r="M193" s="7">
        <f t="shared" si="190"/>
        <v>0</v>
      </c>
      <c r="N193" s="7">
        <f t="shared" si="190"/>
        <v>0</v>
      </c>
      <c r="O193" s="64"/>
      <c r="P193" s="64"/>
      <c r="Q193" s="64"/>
      <c r="R193" s="64"/>
      <c r="S193" s="64"/>
      <c r="T193" s="64"/>
      <c r="U193" s="64"/>
      <c r="V193" s="64"/>
      <c r="W193" s="64"/>
      <c r="X193" s="64"/>
    </row>
    <row r="194" spans="1:24" ht="21" customHeight="1">
      <c r="A194" s="65" t="s">
        <v>135</v>
      </c>
      <c r="B194" s="71" t="s">
        <v>201</v>
      </c>
      <c r="C194" s="60" t="s">
        <v>145</v>
      </c>
      <c r="D194" s="60" t="s">
        <v>229</v>
      </c>
      <c r="E194" s="62" t="s">
        <v>31</v>
      </c>
      <c r="F194" s="36" t="s">
        <v>15</v>
      </c>
      <c r="G194" s="35">
        <f t="shared" ref="G194:G197" si="194">SUM(H194:N194)</f>
        <v>305178.03999999998</v>
      </c>
      <c r="H194" s="21">
        <f t="shared" ref="H194:L194" si="195">H195+H196+H197</f>
        <v>0</v>
      </c>
      <c r="I194" s="21">
        <f t="shared" si="195"/>
        <v>305178.03999999998</v>
      </c>
      <c r="J194" s="7">
        <f t="shared" si="195"/>
        <v>0</v>
      </c>
      <c r="K194" s="7">
        <f t="shared" si="195"/>
        <v>0</v>
      </c>
      <c r="L194" s="7">
        <f t="shared" si="195"/>
        <v>0</v>
      </c>
      <c r="M194" s="7">
        <f t="shared" ref="M194:N194" si="196">M195+M196+M197</f>
        <v>0</v>
      </c>
      <c r="N194" s="7">
        <f t="shared" si="196"/>
        <v>0</v>
      </c>
      <c r="O194" s="64" t="s">
        <v>14</v>
      </c>
      <c r="P194" s="64" t="s">
        <v>14</v>
      </c>
      <c r="Q194" s="64" t="s">
        <v>14</v>
      </c>
      <c r="R194" s="64" t="s">
        <v>14</v>
      </c>
      <c r="S194" s="64" t="s">
        <v>14</v>
      </c>
      <c r="T194" s="64" t="s">
        <v>14</v>
      </c>
      <c r="U194" s="64" t="s">
        <v>14</v>
      </c>
      <c r="V194" s="64" t="s">
        <v>14</v>
      </c>
      <c r="W194" s="64" t="s">
        <v>14</v>
      </c>
      <c r="X194" s="64" t="s">
        <v>14</v>
      </c>
    </row>
    <row r="195" spans="1:24" ht="39.75" customHeight="1">
      <c r="A195" s="66"/>
      <c r="B195" s="72"/>
      <c r="C195" s="61"/>
      <c r="D195" s="61"/>
      <c r="E195" s="62"/>
      <c r="F195" s="36" t="s">
        <v>34</v>
      </c>
      <c r="G195" s="35">
        <f t="shared" si="194"/>
        <v>305178.03999999998</v>
      </c>
      <c r="H195" s="21">
        <v>0</v>
      </c>
      <c r="I195" s="21">
        <v>305178.03999999998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64"/>
      <c r="P195" s="64"/>
      <c r="Q195" s="64"/>
      <c r="R195" s="64"/>
      <c r="S195" s="64"/>
      <c r="T195" s="64"/>
      <c r="U195" s="64"/>
      <c r="V195" s="64"/>
      <c r="W195" s="64"/>
      <c r="X195" s="64"/>
    </row>
    <row r="196" spans="1:24" ht="39.75" customHeight="1">
      <c r="A196" s="66"/>
      <c r="B196" s="72"/>
      <c r="C196" s="61"/>
      <c r="D196" s="61"/>
      <c r="E196" s="62"/>
      <c r="F196" s="36" t="s">
        <v>32</v>
      </c>
      <c r="G196" s="35">
        <f t="shared" si="194"/>
        <v>0</v>
      </c>
      <c r="H196" s="21">
        <v>0</v>
      </c>
      <c r="I196" s="21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64"/>
      <c r="P196" s="64"/>
      <c r="Q196" s="64"/>
      <c r="R196" s="64"/>
      <c r="S196" s="64"/>
      <c r="T196" s="64"/>
      <c r="U196" s="64"/>
      <c r="V196" s="64"/>
      <c r="W196" s="64"/>
      <c r="X196" s="64"/>
    </row>
    <row r="197" spans="1:24" ht="39.75" customHeight="1">
      <c r="A197" s="66"/>
      <c r="B197" s="72"/>
      <c r="C197" s="61"/>
      <c r="D197" s="61"/>
      <c r="E197" s="62"/>
      <c r="F197" s="37" t="s">
        <v>33</v>
      </c>
      <c r="G197" s="35">
        <f t="shared" si="194"/>
        <v>0</v>
      </c>
      <c r="H197" s="21">
        <v>0</v>
      </c>
      <c r="I197" s="21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64"/>
      <c r="P197" s="64"/>
      <c r="Q197" s="64"/>
      <c r="R197" s="64"/>
      <c r="S197" s="64"/>
      <c r="T197" s="64"/>
      <c r="U197" s="64"/>
      <c r="V197" s="64"/>
      <c r="W197" s="64"/>
      <c r="X197" s="64"/>
    </row>
    <row r="198" spans="1:24" ht="21" customHeight="1">
      <c r="A198" s="65" t="s">
        <v>136</v>
      </c>
      <c r="B198" s="71" t="s">
        <v>213</v>
      </c>
      <c r="C198" s="60" t="s">
        <v>145</v>
      </c>
      <c r="D198" s="60" t="s">
        <v>229</v>
      </c>
      <c r="E198" s="62" t="s">
        <v>31</v>
      </c>
      <c r="F198" s="42" t="s">
        <v>15</v>
      </c>
      <c r="G198" s="35">
        <f t="shared" ref="G198:G201" si="197">SUM(H198:N198)</f>
        <v>1590000</v>
      </c>
      <c r="H198" s="21">
        <f t="shared" ref="H198:L198" si="198">H199+H200+H201</f>
        <v>0</v>
      </c>
      <c r="I198" s="21">
        <f t="shared" si="198"/>
        <v>0</v>
      </c>
      <c r="J198" s="7">
        <f t="shared" si="198"/>
        <v>0</v>
      </c>
      <c r="K198" s="7">
        <f t="shared" si="198"/>
        <v>1590000</v>
      </c>
      <c r="L198" s="7">
        <f t="shared" si="198"/>
        <v>0</v>
      </c>
      <c r="M198" s="7">
        <f t="shared" ref="M198:N198" si="199">M199+M200+M201</f>
        <v>0</v>
      </c>
      <c r="N198" s="7">
        <f t="shared" si="199"/>
        <v>0</v>
      </c>
      <c r="O198" s="64" t="s">
        <v>14</v>
      </c>
      <c r="P198" s="64" t="s">
        <v>14</v>
      </c>
      <c r="Q198" s="64" t="s">
        <v>14</v>
      </c>
      <c r="R198" s="64" t="s">
        <v>14</v>
      </c>
      <c r="S198" s="64" t="s">
        <v>14</v>
      </c>
      <c r="T198" s="64" t="s">
        <v>14</v>
      </c>
      <c r="U198" s="64" t="s">
        <v>14</v>
      </c>
      <c r="V198" s="64" t="s">
        <v>14</v>
      </c>
      <c r="W198" s="64" t="s">
        <v>14</v>
      </c>
      <c r="X198" s="64" t="s">
        <v>14</v>
      </c>
    </row>
    <row r="199" spans="1:24" ht="39.75" customHeight="1">
      <c r="A199" s="66"/>
      <c r="B199" s="72"/>
      <c r="C199" s="61"/>
      <c r="D199" s="61"/>
      <c r="E199" s="62"/>
      <c r="F199" s="42" t="s">
        <v>34</v>
      </c>
      <c r="G199" s="35">
        <f t="shared" si="197"/>
        <v>1590000</v>
      </c>
      <c r="H199" s="21">
        <v>0</v>
      </c>
      <c r="I199" s="21">
        <v>0</v>
      </c>
      <c r="J199" s="7">
        <v>0</v>
      </c>
      <c r="K199" s="7">
        <v>1590000</v>
      </c>
      <c r="L199" s="7">
        <v>0</v>
      </c>
      <c r="M199" s="7">
        <v>0</v>
      </c>
      <c r="N199" s="7">
        <v>0</v>
      </c>
      <c r="O199" s="64"/>
      <c r="P199" s="64"/>
      <c r="Q199" s="64"/>
      <c r="R199" s="64"/>
      <c r="S199" s="64"/>
      <c r="T199" s="64"/>
      <c r="U199" s="64"/>
      <c r="V199" s="64"/>
      <c r="W199" s="64"/>
      <c r="X199" s="64"/>
    </row>
    <row r="200" spans="1:24" ht="39.75" customHeight="1">
      <c r="A200" s="66"/>
      <c r="B200" s="72"/>
      <c r="C200" s="61"/>
      <c r="D200" s="61"/>
      <c r="E200" s="62"/>
      <c r="F200" s="42" t="s">
        <v>32</v>
      </c>
      <c r="G200" s="35">
        <f t="shared" si="197"/>
        <v>0</v>
      </c>
      <c r="H200" s="21">
        <v>0</v>
      </c>
      <c r="I200" s="21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64"/>
      <c r="P200" s="64"/>
      <c r="Q200" s="64"/>
      <c r="R200" s="64"/>
      <c r="S200" s="64"/>
      <c r="T200" s="64"/>
      <c r="U200" s="64"/>
      <c r="V200" s="64"/>
      <c r="W200" s="64"/>
      <c r="X200" s="64"/>
    </row>
    <row r="201" spans="1:24" ht="39.75" customHeight="1">
      <c r="A201" s="66"/>
      <c r="B201" s="72"/>
      <c r="C201" s="61"/>
      <c r="D201" s="61"/>
      <c r="E201" s="62"/>
      <c r="F201" s="41" t="s">
        <v>33</v>
      </c>
      <c r="G201" s="35">
        <f t="shared" si="197"/>
        <v>0</v>
      </c>
      <c r="H201" s="21">
        <v>0</v>
      </c>
      <c r="I201" s="21">
        <v>0</v>
      </c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64"/>
      <c r="P201" s="64"/>
      <c r="Q201" s="64"/>
      <c r="R201" s="64"/>
      <c r="S201" s="64"/>
      <c r="T201" s="64"/>
      <c r="U201" s="64"/>
      <c r="V201" s="64"/>
      <c r="W201" s="64"/>
      <c r="X201" s="64"/>
    </row>
    <row r="202" spans="1:24" ht="106.5" customHeight="1">
      <c r="A202" s="65" t="s">
        <v>137</v>
      </c>
      <c r="B202" s="71" t="s">
        <v>240</v>
      </c>
      <c r="C202" s="60" t="s">
        <v>145</v>
      </c>
      <c r="D202" s="60" t="s">
        <v>229</v>
      </c>
      <c r="E202" s="62" t="s">
        <v>31</v>
      </c>
      <c r="F202" s="43" t="s">
        <v>15</v>
      </c>
      <c r="G202" s="35">
        <f t="shared" ref="G202:G205" si="200">SUM(H202:N202)</f>
        <v>7211380.4000000004</v>
      </c>
      <c r="H202" s="21">
        <f t="shared" ref="H202:L202" si="201">H203+H204+H205</f>
        <v>0</v>
      </c>
      <c r="I202" s="21">
        <f t="shared" si="201"/>
        <v>0</v>
      </c>
      <c r="J202" s="7">
        <f t="shared" si="201"/>
        <v>0</v>
      </c>
      <c r="K202" s="7">
        <f t="shared" si="201"/>
        <v>7211380.4000000004</v>
      </c>
      <c r="L202" s="7">
        <f t="shared" si="201"/>
        <v>0</v>
      </c>
      <c r="M202" s="7">
        <f t="shared" ref="M202:N202" si="202">M203+M204+M205</f>
        <v>0</v>
      </c>
      <c r="N202" s="7">
        <f t="shared" si="202"/>
        <v>0</v>
      </c>
      <c r="O202" s="73" t="s">
        <v>215</v>
      </c>
      <c r="P202" s="61" t="s">
        <v>219</v>
      </c>
      <c r="Q202" s="70">
        <f>SUM(R202:X203)</f>
        <v>5</v>
      </c>
      <c r="R202" s="76">
        <v>0</v>
      </c>
      <c r="S202" s="76">
        <v>0</v>
      </c>
      <c r="T202" s="76">
        <v>0</v>
      </c>
      <c r="U202" s="76">
        <v>5</v>
      </c>
      <c r="V202" s="76">
        <v>0</v>
      </c>
      <c r="W202" s="76">
        <v>0</v>
      </c>
      <c r="X202" s="76">
        <v>0</v>
      </c>
    </row>
    <row r="203" spans="1:24" ht="108.75" customHeight="1">
      <c r="A203" s="66"/>
      <c r="B203" s="72"/>
      <c r="C203" s="61"/>
      <c r="D203" s="61"/>
      <c r="E203" s="62"/>
      <c r="F203" s="43" t="s">
        <v>34</v>
      </c>
      <c r="G203" s="35">
        <f t="shared" si="200"/>
        <v>0</v>
      </c>
      <c r="H203" s="21">
        <v>0</v>
      </c>
      <c r="I203" s="21">
        <v>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4"/>
      <c r="P203" s="75"/>
      <c r="Q203" s="63"/>
      <c r="R203" s="77"/>
      <c r="S203" s="77"/>
      <c r="T203" s="77"/>
      <c r="U203" s="77"/>
      <c r="V203" s="77"/>
      <c r="W203" s="77"/>
      <c r="X203" s="77"/>
    </row>
    <row r="204" spans="1:24" ht="116.25" customHeight="1">
      <c r="A204" s="66"/>
      <c r="B204" s="72"/>
      <c r="C204" s="61"/>
      <c r="D204" s="61"/>
      <c r="E204" s="62"/>
      <c r="F204" s="43" t="s">
        <v>32</v>
      </c>
      <c r="G204" s="35">
        <f t="shared" si="200"/>
        <v>7211380.4000000004</v>
      </c>
      <c r="H204" s="21">
        <v>0</v>
      </c>
      <c r="I204" s="21">
        <v>0</v>
      </c>
      <c r="J204" s="7">
        <v>0</v>
      </c>
      <c r="K204" s="7">
        <v>7211380.4000000004</v>
      </c>
      <c r="L204" s="7">
        <v>0</v>
      </c>
      <c r="M204" s="7">
        <v>0</v>
      </c>
      <c r="N204" s="7">
        <v>0</v>
      </c>
      <c r="O204" s="73" t="s">
        <v>216</v>
      </c>
      <c r="P204" s="61" t="s">
        <v>217</v>
      </c>
      <c r="Q204" s="70">
        <f>SUM(R204:X205)</f>
        <v>127.7</v>
      </c>
      <c r="R204" s="76">
        <v>0</v>
      </c>
      <c r="S204" s="76">
        <v>0</v>
      </c>
      <c r="T204" s="76">
        <v>0</v>
      </c>
      <c r="U204" s="76">
        <v>127.7</v>
      </c>
      <c r="V204" s="76">
        <v>0</v>
      </c>
      <c r="W204" s="76">
        <v>0</v>
      </c>
      <c r="X204" s="76">
        <v>0</v>
      </c>
    </row>
    <row r="205" spans="1:24" ht="143.25" customHeight="1">
      <c r="A205" s="66"/>
      <c r="B205" s="72"/>
      <c r="C205" s="61"/>
      <c r="D205" s="61"/>
      <c r="E205" s="62"/>
      <c r="F205" s="44" t="s">
        <v>33</v>
      </c>
      <c r="G205" s="35">
        <f t="shared" si="200"/>
        <v>0</v>
      </c>
      <c r="H205" s="21">
        <v>0</v>
      </c>
      <c r="I205" s="21">
        <v>0</v>
      </c>
      <c r="J205" s="7">
        <v>0</v>
      </c>
      <c r="K205" s="7">
        <v>0</v>
      </c>
      <c r="L205" s="7">
        <v>0</v>
      </c>
      <c r="M205" s="7">
        <v>0</v>
      </c>
      <c r="N205" s="7">
        <v>0</v>
      </c>
      <c r="O205" s="74"/>
      <c r="P205" s="75"/>
      <c r="Q205" s="63"/>
      <c r="R205" s="77"/>
      <c r="S205" s="77"/>
      <c r="T205" s="77"/>
      <c r="U205" s="77"/>
      <c r="V205" s="77"/>
      <c r="W205" s="77"/>
      <c r="X205" s="77"/>
    </row>
    <row r="206" spans="1:24" ht="21" customHeight="1">
      <c r="A206" s="65" t="s">
        <v>18</v>
      </c>
      <c r="B206" s="71" t="s">
        <v>43</v>
      </c>
      <c r="C206" s="60" t="s">
        <v>145</v>
      </c>
      <c r="D206" s="60" t="s">
        <v>229</v>
      </c>
      <c r="E206" s="62" t="s">
        <v>31</v>
      </c>
      <c r="F206" s="36" t="s">
        <v>15</v>
      </c>
      <c r="G206" s="35">
        <f t="shared" si="151"/>
        <v>25213739.140000001</v>
      </c>
      <c r="H206" s="21">
        <f t="shared" ref="H206:N206" si="203">H207</f>
        <v>2745542.5300000003</v>
      </c>
      <c r="I206" s="21">
        <f t="shared" si="203"/>
        <v>2300955.19</v>
      </c>
      <c r="J206" s="7">
        <f t="shared" si="203"/>
        <v>5541544.4400000004</v>
      </c>
      <c r="K206" s="7">
        <f t="shared" si="203"/>
        <v>5779429.1299999999</v>
      </c>
      <c r="L206" s="7">
        <f t="shared" si="203"/>
        <v>3645189.1399999997</v>
      </c>
      <c r="M206" s="7">
        <f t="shared" si="203"/>
        <v>2685953.5300000003</v>
      </c>
      <c r="N206" s="7">
        <f t="shared" si="203"/>
        <v>2515125.1799999997</v>
      </c>
      <c r="O206" s="64" t="s">
        <v>14</v>
      </c>
      <c r="P206" s="64" t="s">
        <v>14</v>
      </c>
      <c r="Q206" s="64" t="s">
        <v>14</v>
      </c>
      <c r="R206" s="64" t="s">
        <v>14</v>
      </c>
      <c r="S206" s="64" t="s">
        <v>14</v>
      </c>
      <c r="T206" s="64" t="s">
        <v>14</v>
      </c>
      <c r="U206" s="64" t="s">
        <v>14</v>
      </c>
      <c r="V206" s="64" t="s">
        <v>14</v>
      </c>
      <c r="W206" s="64" t="s">
        <v>14</v>
      </c>
      <c r="X206" s="64" t="s">
        <v>14</v>
      </c>
    </row>
    <row r="207" spans="1:24" ht="39.75" customHeight="1">
      <c r="A207" s="66"/>
      <c r="B207" s="72"/>
      <c r="C207" s="61"/>
      <c r="D207" s="61"/>
      <c r="E207" s="62"/>
      <c r="F207" s="36" t="s">
        <v>34</v>
      </c>
      <c r="G207" s="35">
        <f t="shared" si="151"/>
        <v>25213739.140000001</v>
      </c>
      <c r="H207" s="21">
        <f t="shared" ref="H207" si="204">H211+H235</f>
        <v>2745542.5300000003</v>
      </c>
      <c r="I207" s="21">
        <f>I211+I235</f>
        <v>2300955.19</v>
      </c>
      <c r="J207" s="7">
        <f t="shared" ref="J207:L207" si="205">J211+J235</f>
        <v>5541544.4400000004</v>
      </c>
      <c r="K207" s="7">
        <f t="shared" si="205"/>
        <v>5779429.1299999999</v>
      </c>
      <c r="L207" s="7">
        <f t="shared" si="205"/>
        <v>3645189.1399999997</v>
      </c>
      <c r="M207" s="7">
        <f t="shared" ref="M207:N207" si="206">M211+M235</f>
        <v>2685953.5300000003</v>
      </c>
      <c r="N207" s="7">
        <f t="shared" si="206"/>
        <v>2515125.1799999997</v>
      </c>
      <c r="O207" s="64"/>
      <c r="P207" s="64"/>
      <c r="Q207" s="64"/>
      <c r="R207" s="64"/>
      <c r="S207" s="64"/>
      <c r="T207" s="64"/>
      <c r="U207" s="64"/>
      <c r="V207" s="64"/>
      <c r="W207" s="64"/>
      <c r="X207" s="64"/>
    </row>
    <row r="208" spans="1:24" ht="39" customHeight="1">
      <c r="A208" s="66"/>
      <c r="B208" s="72"/>
      <c r="C208" s="61"/>
      <c r="D208" s="61"/>
      <c r="E208" s="62"/>
      <c r="F208" s="36" t="s">
        <v>32</v>
      </c>
      <c r="G208" s="35">
        <f t="shared" si="151"/>
        <v>3858812.4000000004</v>
      </c>
      <c r="H208" s="21">
        <f t="shared" ref="H208:L208" si="207">H212+H236</f>
        <v>0</v>
      </c>
      <c r="I208" s="21">
        <f t="shared" si="207"/>
        <v>471190.5</v>
      </c>
      <c r="J208" s="7">
        <f t="shared" si="207"/>
        <v>1239788.76</v>
      </c>
      <c r="K208" s="7">
        <f t="shared" si="207"/>
        <v>2147833.14</v>
      </c>
      <c r="L208" s="7">
        <f t="shared" si="207"/>
        <v>0</v>
      </c>
      <c r="M208" s="7">
        <f t="shared" ref="M208:N208" si="208">M212+M236</f>
        <v>0</v>
      </c>
      <c r="N208" s="7">
        <f t="shared" si="208"/>
        <v>0</v>
      </c>
      <c r="O208" s="64"/>
      <c r="P208" s="64"/>
      <c r="Q208" s="64"/>
      <c r="R208" s="64"/>
      <c r="S208" s="64"/>
      <c r="T208" s="64"/>
      <c r="U208" s="64"/>
      <c r="V208" s="64"/>
      <c r="W208" s="64"/>
      <c r="X208" s="64"/>
    </row>
    <row r="209" spans="1:24" ht="40.5" customHeight="1">
      <c r="A209" s="66"/>
      <c r="B209" s="72"/>
      <c r="C209" s="61"/>
      <c r="D209" s="61"/>
      <c r="E209" s="62"/>
      <c r="F209" s="37" t="s">
        <v>33</v>
      </c>
      <c r="G209" s="35">
        <f t="shared" si="151"/>
        <v>0</v>
      </c>
      <c r="H209" s="21">
        <f t="shared" ref="H209:L209" si="209">H213+H237</f>
        <v>0</v>
      </c>
      <c r="I209" s="21">
        <f t="shared" si="209"/>
        <v>0</v>
      </c>
      <c r="J209" s="7">
        <f t="shared" si="209"/>
        <v>0</v>
      </c>
      <c r="K209" s="7">
        <f t="shared" si="209"/>
        <v>0</v>
      </c>
      <c r="L209" s="7">
        <f t="shared" si="209"/>
        <v>0</v>
      </c>
      <c r="M209" s="7">
        <f t="shared" ref="M209:N209" si="210">M213+M237</f>
        <v>0</v>
      </c>
      <c r="N209" s="7">
        <f t="shared" si="210"/>
        <v>0</v>
      </c>
      <c r="O209" s="64"/>
      <c r="P209" s="64"/>
      <c r="Q209" s="64"/>
      <c r="R209" s="64"/>
      <c r="S209" s="64"/>
      <c r="T209" s="64"/>
      <c r="U209" s="64"/>
      <c r="V209" s="64"/>
      <c r="W209" s="64"/>
      <c r="X209" s="64"/>
    </row>
    <row r="210" spans="1:24" ht="21" customHeight="1">
      <c r="A210" s="65" t="s">
        <v>19</v>
      </c>
      <c r="B210" s="71" t="s">
        <v>44</v>
      </c>
      <c r="C210" s="60" t="s">
        <v>145</v>
      </c>
      <c r="D210" s="60" t="s">
        <v>229</v>
      </c>
      <c r="E210" s="62" t="s">
        <v>31</v>
      </c>
      <c r="F210" s="36" t="s">
        <v>15</v>
      </c>
      <c r="G210" s="35">
        <f t="shared" si="151"/>
        <v>5573033.5999999996</v>
      </c>
      <c r="H210" s="21">
        <f t="shared" ref="H210:N210" si="211">H211</f>
        <v>928871</v>
      </c>
      <c r="I210" s="21">
        <f t="shared" si="211"/>
        <v>423959.56</v>
      </c>
      <c r="J210" s="7">
        <f t="shared" si="211"/>
        <v>670238.6</v>
      </c>
      <c r="K210" s="7">
        <f t="shared" si="211"/>
        <v>892745.78</v>
      </c>
      <c r="L210" s="7">
        <f t="shared" si="211"/>
        <v>897406.22</v>
      </c>
      <c r="M210" s="7">
        <f t="shared" si="211"/>
        <v>862406.22</v>
      </c>
      <c r="N210" s="7">
        <f t="shared" si="211"/>
        <v>897406.22</v>
      </c>
      <c r="O210" s="64" t="s">
        <v>14</v>
      </c>
      <c r="P210" s="64" t="s">
        <v>14</v>
      </c>
      <c r="Q210" s="64" t="s">
        <v>14</v>
      </c>
      <c r="R210" s="64" t="s">
        <v>14</v>
      </c>
      <c r="S210" s="64" t="s">
        <v>14</v>
      </c>
      <c r="T210" s="64" t="s">
        <v>14</v>
      </c>
      <c r="U210" s="64" t="s">
        <v>14</v>
      </c>
      <c r="V210" s="64" t="s">
        <v>14</v>
      </c>
      <c r="W210" s="64" t="s">
        <v>14</v>
      </c>
      <c r="X210" s="64" t="s">
        <v>14</v>
      </c>
    </row>
    <row r="211" spans="1:24" ht="36.75" customHeight="1">
      <c r="A211" s="66"/>
      <c r="B211" s="72"/>
      <c r="C211" s="61"/>
      <c r="D211" s="61"/>
      <c r="E211" s="62"/>
      <c r="F211" s="36" t="s">
        <v>34</v>
      </c>
      <c r="G211" s="35">
        <f t="shared" si="151"/>
        <v>5573033.5999999996</v>
      </c>
      <c r="H211" s="21">
        <f t="shared" ref="H211" si="212">H215+H219+H223+H227+H231</f>
        <v>928871</v>
      </c>
      <c r="I211" s="21">
        <f>I215+I219+I223+I227+I231</f>
        <v>423959.56</v>
      </c>
      <c r="J211" s="7">
        <f t="shared" ref="J211:L211" si="213">J215+J219+J223+J227+J231</f>
        <v>670238.6</v>
      </c>
      <c r="K211" s="7">
        <f t="shared" si="213"/>
        <v>892745.78</v>
      </c>
      <c r="L211" s="7">
        <f t="shared" si="213"/>
        <v>897406.22</v>
      </c>
      <c r="M211" s="7">
        <f t="shared" ref="M211:N211" si="214">M215+M219+M223+M227+M231</f>
        <v>862406.22</v>
      </c>
      <c r="N211" s="7">
        <f t="shared" si="214"/>
        <v>897406.22</v>
      </c>
      <c r="O211" s="64"/>
      <c r="P211" s="64"/>
      <c r="Q211" s="64"/>
      <c r="R211" s="64"/>
      <c r="S211" s="64"/>
      <c r="T211" s="64"/>
      <c r="U211" s="64"/>
      <c r="V211" s="64"/>
      <c r="W211" s="64"/>
      <c r="X211" s="64"/>
    </row>
    <row r="212" spans="1:24" ht="39" customHeight="1">
      <c r="A212" s="66"/>
      <c r="B212" s="72"/>
      <c r="C212" s="61"/>
      <c r="D212" s="61"/>
      <c r="E212" s="62"/>
      <c r="F212" s="36" t="s">
        <v>32</v>
      </c>
      <c r="G212" s="35">
        <f t="shared" si="151"/>
        <v>0</v>
      </c>
      <c r="H212" s="21">
        <f t="shared" ref="H212:L212" si="215">H216+H220+H224+H228+H232</f>
        <v>0</v>
      </c>
      <c r="I212" s="21">
        <f t="shared" si="215"/>
        <v>0</v>
      </c>
      <c r="J212" s="7">
        <f t="shared" si="215"/>
        <v>0</v>
      </c>
      <c r="K212" s="7">
        <f t="shared" si="215"/>
        <v>0</v>
      </c>
      <c r="L212" s="7">
        <f t="shared" si="215"/>
        <v>0</v>
      </c>
      <c r="M212" s="7">
        <f t="shared" ref="M212:N212" si="216">M216+M220+M224+M228+M232</f>
        <v>0</v>
      </c>
      <c r="N212" s="7">
        <f t="shared" si="216"/>
        <v>0</v>
      </c>
      <c r="O212" s="64"/>
      <c r="P212" s="64"/>
      <c r="Q212" s="64"/>
      <c r="R212" s="64"/>
      <c r="S212" s="64"/>
      <c r="T212" s="64"/>
      <c r="U212" s="64"/>
      <c r="V212" s="64"/>
      <c r="W212" s="64"/>
      <c r="X212" s="64"/>
    </row>
    <row r="213" spans="1:24" ht="38.25" customHeight="1">
      <c r="A213" s="87"/>
      <c r="B213" s="88"/>
      <c r="C213" s="61"/>
      <c r="D213" s="61"/>
      <c r="E213" s="62"/>
      <c r="F213" s="37" t="s">
        <v>33</v>
      </c>
      <c r="G213" s="35">
        <f t="shared" si="151"/>
        <v>0</v>
      </c>
      <c r="H213" s="21">
        <f t="shared" ref="H213:L213" si="217">H217+H221+H225+H229+H233</f>
        <v>0</v>
      </c>
      <c r="I213" s="21">
        <f t="shared" si="217"/>
        <v>0</v>
      </c>
      <c r="J213" s="7">
        <f t="shared" si="217"/>
        <v>0</v>
      </c>
      <c r="K213" s="7">
        <f t="shared" si="217"/>
        <v>0</v>
      </c>
      <c r="L213" s="7">
        <f t="shared" si="217"/>
        <v>0</v>
      </c>
      <c r="M213" s="7">
        <f t="shared" ref="M213:N213" si="218">M217+M221+M225+M229+M233</f>
        <v>0</v>
      </c>
      <c r="N213" s="7">
        <f t="shared" si="218"/>
        <v>0</v>
      </c>
      <c r="O213" s="64"/>
      <c r="P213" s="64"/>
      <c r="Q213" s="64"/>
      <c r="R213" s="64"/>
      <c r="S213" s="64"/>
      <c r="T213" s="64"/>
      <c r="U213" s="64"/>
      <c r="V213" s="64"/>
      <c r="W213" s="64"/>
      <c r="X213" s="64"/>
    </row>
    <row r="214" spans="1:24" ht="21" customHeight="1">
      <c r="A214" s="65" t="s">
        <v>24</v>
      </c>
      <c r="B214" s="71" t="s">
        <v>170</v>
      </c>
      <c r="C214" s="60" t="s">
        <v>145</v>
      </c>
      <c r="D214" s="60" t="s">
        <v>229</v>
      </c>
      <c r="E214" s="62" t="s">
        <v>31</v>
      </c>
      <c r="F214" s="36" t="s">
        <v>15</v>
      </c>
      <c r="G214" s="35">
        <f t="shared" si="151"/>
        <v>741299</v>
      </c>
      <c r="H214" s="21">
        <f t="shared" ref="H214:N214" si="219">H215</f>
        <v>741299</v>
      </c>
      <c r="I214" s="21">
        <f t="shared" si="219"/>
        <v>0</v>
      </c>
      <c r="J214" s="7">
        <f t="shared" si="219"/>
        <v>0</v>
      </c>
      <c r="K214" s="7">
        <f t="shared" si="219"/>
        <v>0</v>
      </c>
      <c r="L214" s="7">
        <f t="shared" si="219"/>
        <v>0</v>
      </c>
      <c r="M214" s="7">
        <f t="shared" si="219"/>
        <v>0</v>
      </c>
      <c r="N214" s="7">
        <f t="shared" si="219"/>
        <v>0</v>
      </c>
      <c r="O214" s="64" t="s">
        <v>14</v>
      </c>
      <c r="P214" s="64" t="s">
        <v>14</v>
      </c>
      <c r="Q214" s="64" t="s">
        <v>14</v>
      </c>
      <c r="R214" s="64" t="s">
        <v>14</v>
      </c>
      <c r="S214" s="64" t="s">
        <v>14</v>
      </c>
      <c r="T214" s="64" t="s">
        <v>14</v>
      </c>
      <c r="U214" s="64" t="s">
        <v>14</v>
      </c>
      <c r="V214" s="64" t="s">
        <v>14</v>
      </c>
      <c r="W214" s="64" t="s">
        <v>14</v>
      </c>
      <c r="X214" s="64" t="s">
        <v>14</v>
      </c>
    </row>
    <row r="215" spans="1:24" ht="39" customHeight="1">
      <c r="A215" s="66"/>
      <c r="B215" s="72"/>
      <c r="C215" s="61"/>
      <c r="D215" s="61"/>
      <c r="E215" s="62"/>
      <c r="F215" s="36" t="s">
        <v>34</v>
      </c>
      <c r="G215" s="35">
        <f t="shared" si="151"/>
        <v>741299</v>
      </c>
      <c r="H215" s="21">
        <v>741299</v>
      </c>
      <c r="I215" s="21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64"/>
      <c r="P215" s="64"/>
      <c r="Q215" s="64"/>
      <c r="R215" s="64"/>
      <c r="S215" s="64"/>
      <c r="T215" s="64"/>
      <c r="U215" s="64"/>
      <c r="V215" s="64"/>
      <c r="W215" s="64"/>
      <c r="X215" s="64"/>
    </row>
    <row r="216" spans="1:24" ht="39.75" customHeight="1">
      <c r="A216" s="66"/>
      <c r="B216" s="72"/>
      <c r="C216" s="61"/>
      <c r="D216" s="61"/>
      <c r="E216" s="62"/>
      <c r="F216" s="36" t="s">
        <v>32</v>
      </c>
      <c r="G216" s="35">
        <f t="shared" si="151"/>
        <v>0</v>
      </c>
      <c r="H216" s="21">
        <v>0</v>
      </c>
      <c r="I216" s="21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64"/>
      <c r="P216" s="64"/>
      <c r="Q216" s="64"/>
      <c r="R216" s="64"/>
      <c r="S216" s="64"/>
      <c r="T216" s="64"/>
      <c r="U216" s="64"/>
      <c r="V216" s="64"/>
      <c r="W216" s="64"/>
      <c r="X216" s="64"/>
    </row>
    <row r="217" spans="1:24" ht="36" customHeight="1">
      <c r="A217" s="66"/>
      <c r="B217" s="72"/>
      <c r="C217" s="61"/>
      <c r="D217" s="61"/>
      <c r="E217" s="62"/>
      <c r="F217" s="37" t="s">
        <v>33</v>
      </c>
      <c r="G217" s="35">
        <f t="shared" si="151"/>
        <v>0</v>
      </c>
      <c r="H217" s="21">
        <v>0</v>
      </c>
      <c r="I217" s="21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64"/>
      <c r="P217" s="64"/>
      <c r="Q217" s="64"/>
      <c r="R217" s="64"/>
      <c r="S217" s="64"/>
      <c r="T217" s="64"/>
      <c r="U217" s="64"/>
      <c r="V217" s="64"/>
      <c r="W217" s="64"/>
      <c r="X217" s="64"/>
    </row>
    <row r="218" spans="1:24" ht="21" hidden="1" customHeight="1">
      <c r="A218" s="65" t="s">
        <v>25</v>
      </c>
      <c r="B218" s="71" t="s">
        <v>45</v>
      </c>
      <c r="C218" s="60" t="s">
        <v>145</v>
      </c>
      <c r="D218" s="60" t="s">
        <v>229</v>
      </c>
      <c r="E218" s="62" t="s">
        <v>31</v>
      </c>
      <c r="F218" s="36" t="s">
        <v>15</v>
      </c>
      <c r="G218" s="35">
        <f t="shared" si="151"/>
        <v>0</v>
      </c>
      <c r="H218" s="21">
        <f t="shared" ref="H218:N218" si="220">H219</f>
        <v>0</v>
      </c>
      <c r="I218" s="21">
        <f t="shared" si="220"/>
        <v>0</v>
      </c>
      <c r="J218" s="7">
        <f t="shared" si="220"/>
        <v>0</v>
      </c>
      <c r="K218" s="7">
        <f t="shared" si="220"/>
        <v>0</v>
      </c>
      <c r="L218" s="7">
        <f t="shared" si="220"/>
        <v>0</v>
      </c>
      <c r="M218" s="7">
        <f t="shared" si="220"/>
        <v>0</v>
      </c>
      <c r="N218" s="7">
        <f t="shared" si="220"/>
        <v>0</v>
      </c>
      <c r="O218" s="64" t="s">
        <v>14</v>
      </c>
      <c r="P218" s="64" t="s">
        <v>14</v>
      </c>
      <c r="Q218" s="64" t="s">
        <v>14</v>
      </c>
      <c r="R218" s="64" t="s">
        <v>14</v>
      </c>
      <c r="S218" s="64" t="s">
        <v>14</v>
      </c>
      <c r="T218" s="64" t="s">
        <v>14</v>
      </c>
      <c r="U218" s="64" t="s">
        <v>14</v>
      </c>
      <c r="V218" s="64" t="s">
        <v>14</v>
      </c>
      <c r="W218" s="64" t="s">
        <v>14</v>
      </c>
      <c r="X218" s="64" t="s">
        <v>14</v>
      </c>
    </row>
    <row r="219" spans="1:24" ht="38.25" hidden="1" customHeight="1">
      <c r="A219" s="66"/>
      <c r="B219" s="72"/>
      <c r="C219" s="61"/>
      <c r="D219" s="61"/>
      <c r="E219" s="62"/>
      <c r="F219" s="36" t="s">
        <v>34</v>
      </c>
      <c r="G219" s="35">
        <f t="shared" si="151"/>
        <v>0</v>
      </c>
      <c r="H219" s="21">
        <v>0</v>
      </c>
      <c r="I219" s="21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64"/>
      <c r="P219" s="64"/>
      <c r="Q219" s="64"/>
      <c r="R219" s="64"/>
      <c r="S219" s="64"/>
      <c r="T219" s="64"/>
      <c r="U219" s="64"/>
      <c r="V219" s="64"/>
      <c r="W219" s="64"/>
      <c r="X219" s="64"/>
    </row>
    <row r="220" spans="1:24" ht="39.75" hidden="1" customHeight="1">
      <c r="A220" s="66"/>
      <c r="B220" s="72"/>
      <c r="C220" s="61"/>
      <c r="D220" s="61"/>
      <c r="E220" s="62"/>
      <c r="F220" s="36" t="s">
        <v>32</v>
      </c>
      <c r="G220" s="35">
        <f t="shared" si="151"/>
        <v>0</v>
      </c>
      <c r="H220" s="21">
        <v>0</v>
      </c>
      <c r="I220" s="21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64"/>
      <c r="P220" s="64"/>
      <c r="Q220" s="64"/>
      <c r="R220" s="64"/>
      <c r="S220" s="64"/>
      <c r="T220" s="64"/>
      <c r="U220" s="64"/>
      <c r="V220" s="64"/>
      <c r="W220" s="64"/>
      <c r="X220" s="64"/>
    </row>
    <row r="221" spans="1:24" ht="38.25" hidden="1" customHeight="1">
      <c r="A221" s="66"/>
      <c r="B221" s="72"/>
      <c r="C221" s="61"/>
      <c r="D221" s="61"/>
      <c r="E221" s="62"/>
      <c r="F221" s="37" t="s">
        <v>33</v>
      </c>
      <c r="G221" s="35">
        <f t="shared" si="151"/>
        <v>0</v>
      </c>
      <c r="H221" s="21">
        <v>0</v>
      </c>
      <c r="I221" s="21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64"/>
      <c r="P221" s="64"/>
      <c r="Q221" s="64"/>
      <c r="R221" s="64"/>
      <c r="S221" s="64"/>
      <c r="T221" s="64"/>
      <c r="U221" s="64"/>
      <c r="V221" s="64"/>
      <c r="W221" s="64"/>
      <c r="X221" s="64"/>
    </row>
    <row r="222" spans="1:24" ht="21" customHeight="1">
      <c r="A222" s="65" t="s">
        <v>25</v>
      </c>
      <c r="B222" s="71" t="s">
        <v>171</v>
      </c>
      <c r="C222" s="60" t="s">
        <v>145</v>
      </c>
      <c r="D222" s="60" t="s">
        <v>229</v>
      </c>
      <c r="E222" s="62" t="s">
        <v>31</v>
      </c>
      <c r="F222" s="36" t="s">
        <v>15</v>
      </c>
      <c r="G222" s="35">
        <f t="shared" si="151"/>
        <v>1781770.1600000001</v>
      </c>
      <c r="H222" s="21">
        <f t="shared" ref="H222:N222" si="221">H223</f>
        <v>177572</v>
      </c>
      <c r="I222" s="21">
        <f t="shared" si="221"/>
        <v>163959.56</v>
      </c>
      <c r="J222" s="7">
        <f t="shared" si="221"/>
        <v>170238.6</v>
      </c>
      <c r="K222" s="7">
        <f t="shared" si="221"/>
        <v>300000</v>
      </c>
      <c r="L222" s="7">
        <f t="shared" si="221"/>
        <v>335000</v>
      </c>
      <c r="M222" s="7">
        <f t="shared" si="221"/>
        <v>300000</v>
      </c>
      <c r="N222" s="7">
        <f t="shared" si="221"/>
        <v>335000</v>
      </c>
      <c r="O222" s="73" t="s">
        <v>98</v>
      </c>
      <c r="P222" s="60" t="s">
        <v>23</v>
      </c>
      <c r="Q222" s="69" t="s">
        <v>16</v>
      </c>
      <c r="R222" s="81">
        <v>100</v>
      </c>
      <c r="S222" s="81">
        <v>100</v>
      </c>
      <c r="T222" s="81">
        <v>100</v>
      </c>
      <c r="U222" s="81">
        <v>100</v>
      </c>
      <c r="V222" s="81">
        <v>100</v>
      </c>
      <c r="W222" s="81">
        <v>100</v>
      </c>
      <c r="X222" s="81">
        <v>100</v>
      </c>
    </row>
    <row r="223" spans="1:24" ht="38.25" customHeight="1">
      <c r="A223" s="66"/>
      <c r="B223" s="72"/>
      <c r="C223" s="61"/>
      <c r="D223" s="61"/>
      <c r="E223" s="62"/>
      <c r="F223" s="36" t="s">
        <v>34</v>
      </c>
      <c r="G223" s="35">
        <f t="shared" si="151"/>
        <v>1781770.1600000001</v>
      </c>
      <c r="H223" s="21">
        <v>177572</v>
      </c>
      <c r="I223" s="21">
        <v>163959.56</v>
      </c>
      <c r="J223" s="7">
        <v>170238.6</v>
      </c>
      <c r="K223" s="7">
        <v>300000</v>
      </c>
      <c r="L223" s="7">
        <v>335000</v>
      </c>
      <c r="M223" s="7">
        <v>300000</v>
      </c>
      <c r="N223" s="7">
        <v>335000</v>
      </c>
      <c r="O223" s="84"/>
      <c r="P223" s="61"/>
      <c r="Q223" s="70"/>
      <c r="R223" s="82"/>
      <c r="S223" s="82"/>
      <c r="T223" s="82"/>
      <c r="U223" s="82"/>
      <c r="V223" s="82"/>
      <c r="W223" s="82"/>
      <c r="X223" s="82"/>
    </row>
    <row r="224" spans="1:24" ht="39.75" customHeight="1">
      <c r="A224" s="66"/>
      <c r="B224" s="72"/>
      <c r="C224" s="61"/>
      <c r="D224" s="61"/>
      <c r="E224" s="62"/>
      <c r="F224" s="36" t="s">
        <v>32</v>
      </c>
      <c r="G224" s="35">
        <f t="shared" si="151"/>
        <v>0</v>
      </c>
      <c r="H224" s="21">
        <v>0</v>
      </c>
      <c r="I224" s="21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84"/>
      <c r="P224" s="61"/>
      <c r="Q224" s="70"/>
      <c r="R224" s="82"/>
      <c r="S224" s="82"/>
      <c r="T224" s="82"/>
      <c r="U224" s="82"/>
      <c r="V224" s="82"/>
      <c r="W224" s="82"/>
      <c r="X224" s="82"/>
    </row>
    <row r="225" spans="1:24" ht="39" customHeight="1">
      <c r="A225" s="66"/>
      <c r="B225" s="72"/>
      <c r="C225" s="61"/>
      <c r="D225" s="61"/>
      <c r="E225" s="62"/>
      <c r="F225" s="37" t="s">
        <v>33</v>
      </c>
      <c r="G225" s="35">
        <f t="shared" si="151"/>
        <v>0</v>
      </c>
      <c r="H225" s="21">
        <v>0</v>
      </c>
      <c r="I225" s="21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4"/>
      <c r="P225" s="75"/>
      <c r="Q225" s="63"/>
      <c r="R225" s="83"/>
      <c r="S225" s="83"/>
      <c r="T225" s="83"/>
      <c r="U225" s="83"/>
      <c r="V225" s="83"/>
      <c r="W225" s="83"/>
      <c r="X225" s="83"/>
    </row>
    <row r="226" spans="1:24" ht="21" hidden="1" customHeight="1">
      <c r="A226" s="65" t="s">
        <v>85</v>
      </c>
      <c r="B226" s="71" t="s">
        <v>181</v>
      </c>
      <c r="C226" s="60" t="s">
        <v>145</v>
      </c>
      <c r="D226" s="60" t="s">
        <v>229</v>
      </c>
      <c r="E226" s="62" t="s">
        <v>31</v>
      </c>
      <c r="F226" s="36" t="s">
        <v>15</v>
      </c>
      <c r="G226" s="35">
        <f t="shared" si="151"/>
        <v>0</v>
      </c>
      <c r="H226" s="21">
        <f t="shared" ref="H226:N226" si="222">H227</f>
        <v>0</v>
      </c>
      <c r="I226" s="21">
        <f t="shared" si="222"/>
        <v>0</v>
      </c>
      <c r="J226" s="7">
        <f t="shared" si="222"/>
        <v>0</v>
      </c>
      <c r="K226" s="7">
        <f t="shared" si="222"/>
        <v>0</v>
      </c>
      <c r="L226" s="7">
        <f t="shared" si="222"/>
        <v>0</v>
      </c>
      <c r="M226" s="7">
        <f t="shared" si="222"/>
        <v>0</v>
      </c>
      <c r="N226" s="7">
        <f t="shared" si="222"/>
        <v>0</v>
      </c>
      <c r="O226" s="64" t="s">
        <v>14</v>
      </c>
      <c r="P226" s="64" t="s">
        <v>14</v>
      </c>
      <c r="Q226" s="64" t="s">
        <v>14</v>
      </c>
      <c r="R226" s="64" t="s">
        <v>14</v>
      </c>
      <c r="S226" s="64" t="s">
        <v>14</v>
      </c>
      <c r="T226" s="64" t="s">
        <v>14</v>
      </c>
      <c r="U226" s="64" t="s">
        <v>14</v>
      </c>
      <c r="V226" s="64" t="s">
        <v>14</v>
      </c>
      <c r="W226" s="64" t="s">
        <v>14</v>
      </c>
      <c r="X226" s="64" t="s">
        <v>14</v>
      </c>
    </row>
    <row r="227" spans="1:24" ht="38.25" hidden="1" customHeight="1">
      <c r="A227" s="66"/>
      <c r="B227" s="72"/>
      <c r="C227" s="61"/>
      <c r="D227" s="61"/>
      <c r="E227" s="62"/>
      <c r="F227" s="36" t="s">
        <v>34</v>
      </c>
      <c r="G227" s="35">
        <f t="shared" si="151"/>
        <v>0</v>
      </c>
      <c r="H227" s="21">
        <v>0</v>
      </c>
      <c r="I227" s="21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64"/>
      <c r="P227" s="64"/>
      <c r="Q227" s="64"/>
      <c r="R227" s="64"/>
      <c r="S227" s="64"/>
      <c r="T227" s="64"/>
      <c r="U227" s="64"/>
      <c r="V227" s="64"/>
      <c r="W227" s="64"/>
      <c r="X227" s="64"/>
    </row>
    <row r="228" spans="1:24" ht="39.75" hidden="1" customHeight="1">
      <c r="A228" s="66"/>
      <c r="B228" s="72"/>
      <c r="C228" s="61"/>
      <c r="D228" s="61"/>
      <c r="E228" s="62"/>
      <c r="F228" s="36" t="s">
        <v>32</v>
      </c>
      <c r="G228" s="35">
        <f t="shared" si="151"/>
        <v>0</v>
      </c>
      <c r="H228" s="21">
        <v>0</v>
      </c>
      <c r="I228" s="21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64"/>
      <c r="P228" s="64"/>
      <c r="Q228" s="64"/>
      <c r="R228" s="64"/>
      <c r="S228" s="64"/>
      <c r="T228" s="64"/>
      <c r="U228" s="64"/>
      <c r="V228" s="64"/>
      <c r="W228" s="64"/>
      <c r="X228" s="64"/>
    </row>
    <row r="229" spans="1:24" ht="39" hidden="1" customHeight="1">
      <c r="A229" s="66"/>
      <c r="B229" s="72"/>
      <c r="C229" s="61"/>
      <c r="D229" s="61"/>
      <c r="E229" s="62"/>
      <c r="F229" s="37" t="s">
        <v>33</v>
      </c>
      <c r="G229" s="35">
        <f t="shared" si="151"/>
        <v>0</v>
      </c>
      <c r="H229" s="21">
        <v>0</v>
      </c>
      <c r="I229" s="21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64"/>
      <c r="P229" s="64"/>
      <c r="Q229" s="64"/>
      <c r="R229" s="64"/>
      <c r="S229" s="64"/>
      <c r="T229" s="64"/>
      <c r="U229" s="64"/>
      <c r="V229" s="64"/>
      <c r="W229" s="64"/>
      <c r="X229" s="64"/>
    </row>
    <row r="230" spans="1:24" ht="21" customHeight="1">
      <c r="A230" s="65" t="s">
        <v>85</v>
      </c>
      <c r="B230" s="71" t="s">
        <v>252</v>
      </c>
      <c r="C230" s="60" t="s">
        <v>145</v>
      </c>
      <c r="D230" s="60" t="s">
        <v>229</v>
      </c>
      <c r="E230" s="62" t="s">
        <v>31</v>
      </c>
      <c r="F230" s="36" t="s">
        <v>15</v>
      </c>
      <c r="G230" s="35">
        <f t="shared" si="151"/>
        <v>3049964.4399999995</v>
      </c>
      <c r="H230" s="21">
        <f t="shared" ref="H230:N230" si="223">H231</f>
        <v>10000</v>
      </c>
      <c r="I230" s="21">
        <f t="shared" si="223"/>
        <v>260000</v>
      </c>
      <c r="J230" s="7">
        <f t="shared" si="223"/>
        <v>500000</v>
      </c>
      <c r="K230" s="7">
        <f t="shared" si="223"/>
        <v>592745.78</v>
      </c>
      <c r="L230" s="7">
        <f t="shared" si="223"/>
        <v>562406.22</v>
      </c>
      <c r="M230" s="7">
        <f t="shared" si="223"/>
        <v>562406.22</v>
      </c>
      <c r="N230" s="7">
        <f t="shared" si="223"/>
        <v>562406.22</v>
      </c>
      <c r="O230" s="64" t="s">
        <v>14</v>
      </c>
      <c r="P230" s="64" t="s">
        <v>14</v>
      </c>
      <c r="Q230" s="64" t="s">
        <v>14</v>
      </c>
      <c r="R230" s="64" t="s">
        <v>14</v>
      </c>
      <c r="S230" s="64" t="s">
        <v>14</v>
      </c>
      <c r="T230" s="64" t="s">
        <v>14</v>
      </c>
      <c r="U230" s="64" t="s">
        <v>14</v>
      </c>
      <c r="V230" s="64" t="s">
        <v>14</v>
      </c>
      <c r="W230" s="64" t="s">
        <v>14</v>
      </c>
      <c r="X230" s="64" t="s">
        <v>14</v>
      </c>
    </row>
    <row r="231" spans="1:24" ht="38.25" customHeight="1">
      <c r="A231" s="66"/>
      <c r="B231" s="72"/>
      <c r="C231" s="61"/>
      <c r="D231" s="61"/>
      <c r="E231" s="62"/>
      <c r="F231" s="36" t="s">
        <v>34</v>
      </c>
      <c r="G231" s="35">
        <f t="shared" si="151"/>
        <v>3049964.4399999995</v>
      </c>
      <c r="H231" s="21">
        <v>10000</v>
      </c>
      <c r="I231" s="21">
        <v>260000</v>
      </c>
      <c r="J231" s="7">
        <v>500000</v>
      </c>
      <c r="K231" s="7">
        <v>592745.78</v>
      </c>
      <c r="L231" s="7">
        <v>562406.22</v>
      </c>
      <c r="M231" s="7">
        <v>562406.22</v>
      </c>
      <c r="N231" s="7">
        <v>562406.22</v>
      </c>
      <c r="O231" s="64"/>
      <c r="P231" s="64"/>
      <c r="Q231" s="64"/>
      <c r="R231" s="64"/>
      <c r="S231" s="64"/>
      <c r="T231" s="64"/>
      <c r="U231" s="64"/>
      <c r="V231" s="64"/>
      <c r="W231" s="64"/>
      <c r="X231" s="64"/>
    </row>
    <row r="232" spans="1:24" ht="39.75" customHeight="1">
      <c r="A232" s="66"/>
      <c r="B232" s="72"/>
      <c r="C232" s="61"/>
      <c r="D232" s="61"/>
      <c r="E232" s="62"/>
      <c r="F232" s="36" t="s">
        <v>32</v>
      </c>
      <c r="G232" s="35">
        <f t="shared" si="151"/>
        <v>0</v>
      </c>
      <c r="H232" s="21">
        <v>0</v>
      </c>
      <c r="I232" s="21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64"/>
      <c r="P232" s="64"/>
      <c r="Q232" s="64"/>
      <c r="R232" s="64"/>
      <c r="S232" s="64"/>
      <c r="T232" s="64"/>
      <c r="U232" s="64"/>
      <c r="V232" s="64"/>
      <c r="W232" s="64"/>
      <c r="X232" s="64"/>
    </row>
    <row r="233" spans="1:24" ht="39" customHeight="1">
      <c r="A233" s="66"/>
      <c r="B233" s="72"/>
      <c r="C233" s="61"/>
      <c r="D233" s="61"/>
      <c r="E233" s="62"/>
      <c r="F233" s="37" t="s">
        <v>33</v>
      </c>
      <c r="G233" s="35">
        <f t="shared" si="151"/>
        <v>0</v>
      </c>
      <c r="H233" s="21">
        <v>0</v>
      </c>
      <c r="I233" s="21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64"/>
      <c r="P233" s="64"/>
      <c r="Q233" s="64"/>
      <c r="R233" s="64"/>
      <c r="S233" s="64"/>
      <c r="T233" s="64"/>
      <c r="U233" s="64"/>
      <c r="V233" s="64"/>
      <c r="W233" s="64"/>
      <c r="X233" s="64"/>
    </row>
    <row r="234" spans="1:24" ht="21" customHeight="1">
      <c r="A234" s="65" t="s">
        <v>86</v>
      </c>
      <c r="B234" s="71" t="s">
        <v>87</v>
      </c>
      <c r="C234" s="60" t="s">
        <v>145</v>
      </c>
      <c r="D234" s="60" t="s">
        <v>229</v>
      </c>
      <c r="E234" s="62" t="s">
        <v>31</v>
      </c>
      <c r="F234" s="36" t="s">
        <v>15</v>
      </c>
      <c r="G234" s="35">
        <f t="shared" si="151"/>
        <v>23499517.940000001</v>
      </c>
      <c r="H234" s="21">
        <f t="shared" ref="H234" si="224">H235</f>
        <v>1816671.53</v>
      </c>
      <c r="I234" s="21">
        <f>I235+I236+I237</f>
        <v>2348186.13</v>
      </c>
      <c r="J234" s="7">
        <f t="shared" ref="J234:L234" si="225">J235+J236+J237</f>
        <v>6111094.6000000006</v>
      </c>
      <c r="K234" s="7">
        <f t="shared" si="225"/>
        <v>7034516.4900000002</v>
      </c>
      <c r="L234" s="7">
        <f t="shared" si="225"/>
        <v>2747782.92</v>
      </c>
      <c r="M234" s="7">
        <f t="shared" ref="M234:N234" si="226">M235+M236+M237</f>
        <v>1823547.31</v>
      </c>
      <c r="N234" s="7">
        <f t="shared" si="226"/>
        <v>1617718.96</v>
      </c>
      <c r="O234" s="64" t="s">
        <v>14</v>
      </c>
      <c r="P234" s="64" t="s">
        <v>14</v>
      </c>
      <c r="Q234" s="64" t="s">
        <v>14</v>
      </c>
      <c r="R234" s="64" t="s">
        <v>14</v>
      </c>
      <c r="S234" s="64" t="s">
        <v>14</v>
      </c>
      <c r="T234" s="64" t="s">
        <v>14</v>
      </c>
      <c r="U234" s="64" t="s">
        <v>14</v>
      </c>
      <c r="V234" s="64" t="s">
        <v>14</v>
      </c>
      <c r="W234" s="64" t="s">
        <v>14</v>
      </c>
      <c r="X234" s="64" t="s">
        <v>14</v>
      </c>
    </row>
    <row r="235" spans="1:24" ht="24.75" customHeight="1">
      <c r="A235" s="66"/>
      <c r="B235" s="72"/>
      <c r="C235" s="61"/>
      <c r="D235" s="61"/>
      <c r="E235" s="62"/>
      <c r="F235" s="36" t="s">
        <v>34</v>
      </c>
      <c r="G235" s="35">
        <f t="shared" si="151"/>
        <v>19640705.539999999</v>
      </c>
      <c r="H235" s="21">
        <f>H239+H243+H247+H251+H255+H259</f>
        <v>1816671.53</v>
      </c>
      <c r="I235" s="21">
        <f>I239+I243+I247+I251+I255+I259+I263+I267</f>
        <v>1876995.63</v>
      </c>
      <c r="J235" s="7">
        <f t="shared" ref="J235:L235" si="227">J239+J243+J247+J251+J255+J259+J263+J267</f>
        <v>4871305.8400000008</v>
      </c>
      <c r="K235" s="7">
        <f t="shared" si="227"/>
        <v>4886683.3499999996</v>
      </c>
      <c r="L235" s="7">
        <f t="shared" si="227"/>
        <v>2747782.92</v>
      </c>
      <c r="M235" s="7">
        <f t="shared" ref="M235:N235" si="228">M239+M243+M247+M251+M255+M259+M263+M267</f>
        <v>1823547.31</v>
      </c>
      <c r="N235" s="7">
        <f t="shared" si="228"/>
        <v>1617718.96</v>
      </c>
      <c r="O235" s="64"/>
      <c r="P235" s="64"/>
      <c r="Q235" s="64"/>
      <c r="R235" s="64"/>
      <c r="S235" s="64"/>
      <c r="T235" s="64"/>
      <c r="U235" s="64"/>
      <c r="V235" s="64"/>
      <c r="W235" s="64"/>
      <c r="X235" s="64"/>
    </row>
    <row r="236" spans="1:24" ht="39" customHeight="1">
      <c r="A236" s="66"/>
      <c r="B236" s="72"/>
      <c r="C236" s="61"/>
      <c r="D236" s="61"/>
      <c r="E236" s="62"/>
      <c r="F236" s="36" t="s">
        <v>32</v>
      </c>
      <c r="G236" s="35">
        <f t="shared" si="151"/>
        <v>3858812.4000000004</v>
      </c>
      <c r="H236" s="21">
        <v>0</v>
      </c>
      <c r="I236" s="21">
        <f t="shared" ref="I236:L236" si="229">I240+I244+I248+I252+I256+I260+I264+I268</f>
        <v>471190.5</v>
      </c>
      <c r="J236" s="7">
        <f t="shared" si="229"/>
        <v>1239788.76</v>
      </c>
      <c r="K236" s="7">
        <f t="shared" si="229"/>
        <v>2147833.14</v>
      </c>
      <c r="L236" s="7">
        <f t="shared" si="229"/>
        <v>0</v>
      </c>
      <c r="M236" s="7">
        <f t="shared" ref="M236:N237" si="230">M240+M244+M248+M252+M256+M260+M264+M268</f>
        <v>0</v>
      </c>
      <c r="N236" s="7">
        <f t="shared" si="230"/>
        <v>0</v>
      </c>
      <c r="O236" s="64"/>
      <c r="P236" s="64"/>
      <c r="Q236" s="64"/>
      <c r="R236" s="64"/>
      <c r="S236" s="64"/>
      <c r="T236" s="64"/>
      <c r="U236" s="64"/>
      <c r="V236" s="64"/>
      <c r="W236" s="64"/>
      <c r="X236" s="64"/>
    </row>
    <row r="237" spans="1:24" ht="40.5" customHeight="1">
      <c r="A237" s="66"/>
      <c r="B237" s="72"/>
      <c r="C237" s="61"/>
      <c r="D237" s="61"/>
      <c r="E237" s="62"/>
      <c r="F237" s="37" t="s">
        <v>33</v>
      </c>
      <c r="G237" s="35">
        <f t="shared" si="151"/>
        <v>0</v>
      </c>
      <c r="H237" s="21">
        <v>0</v>
      </c>
      <c r="I237" s="21">
        <f t="shared" ref="I237:L237" si="231">I241+I245+I249+I253+I257+I261+I265+I269</f>
        <v>0</v>
      </c>
      <c r="J237" s="7">
        <f t="shared" si="231"/>
        <v>0</v>
      </c>
      <c r="K237" s="7">
        <f t="shared" si="231"/>
        <v>0</v>
      </c>
      <c r="L237" s="7">
        <f t="shared" si="231"/>
        <v>0</v>
      </c>
      <c r="M237" s="7">
        <f t="shared" si="230"/>
        <v>0</v>
      </c>
      <c r="N237" s="7">
        <f t="shared" si="230"/>
        <v>0</v>
      </c>
      <c r="O237" s="64"/>
      <c r="P237" s="64"/>
      <c r="Q237" s="64"/>
      <c r="R237" s="64"/>
      <c r="S237" s="64"/>
      <c r="T237" s="64"/>
      <c r="U237" s="64"/>
      <c r="V237" s="64"/>
      <c r="W237" s="64"/>
      <c r="X237" s="64"/>
    </row>
    <row r="238" spans="1:24" ht="21" customHeight="1">
      <c r="A238" s="65" t="s">
        <v>88</v>
      </c>
      <c r="B238" s="71" t="s">
        <v>93</v>
      </c>
      <c r="C238" s="60" t="s">
        <v>145</v>
      </c>
      <c r="D238" s="60" t="s">
        <v>229</v>
      </c>
      <c r="E238" s="62" t="s">
        <v>31</v>
      </c>
      <c r="F238" s="36" t="s">
        <v>15</v>
      </c>
      <c r="G238" s="35">
        <f t="shared" si="151"/>
        <v>5911548.8900000006</v>
      </c>
      <c r="H238" s="21">
        <f t="shared" ref="H238:N238" si="232">H239</f>
        <v>1187685.51</v>
      </c>
      <c r="I238" s="21">
        <f t="shared" si="232"/>
        <v>1122945.28</v>
      </c>
      <c r="J238" s="7">
        <f t="shared" si="232"/>
        <v>1226823.83</v>
      </c>
      <c r="K238" s="7">
        <f t="shared" si="232"/>
        <v>1014094.27</v>
      </c>
      <c r="L238" s="7">
        <f t="shared" si="232"/>
        <v>460000</v>
      </c>
      <c r="M238" s="7">
        <f t="shared" si="232"/>
        <v>450000</v>
      </c>
      <c r="N238" s="7">
        <f t="shared" si="232"/>
        <v>450000</v>
      </c>
      <c r="O238" s="64" t="s">
        <v>14</v>
      </c>
      <c r="P238" s="64" t="s">
        <v>14</v>
      </c>
      <c r="Q238" s="64" t="s">
        <v>14</v>
      </c>
      <c r="R238" s="64" t="s">
        <v>14</v>
      </c>
      <c r="S238" s="64" t="s">
        <v>14</v>
      </c>
      <c r="T238" s="64" t="s">
        <v>14</v>
      </c>
      <c r="U238" s="64" t="s">
        <v>14</v>
      </c>
      <c r="V238" s="64" t="s">
        <v>14</v>
      </c>
      <c r="W238" s="64" t="s">
        <v>14</v>
      </c>
      <c r="X238" s="64" t="s">
        <v>14</v>
      </c>
    </row>
    <row r="239" spans="1:24" ht="35.25" customHeight="1">
      <c r="A239" s="66"/>
      <c r="B239" s="72"/>
      <c r="C239" s="61"/>
      <c r="D239" s="61"/>
      <c r="E239" s="62"/>
      <c r="F239" s="36" t="s">
        <v>34</v>
      </c>
      <c r="G239" s="35">
        <f t="shared" si="151"/>
        <v>5911548.8900000006</v>
      </c>
      <c r="H239" s="21">
        <v>1187685.51</v>
      </c>
      <c r="I239" s="21">
        <v>1122945.28</v>
      </c>
      <c r="J239" s="7">
        <v>1226823.83</v>
      </c>
      <c r="K239" s="7">
        <v>1014094.27</v>
      </c>
      <c r="L239" s="7">
        <v>460000</v>
      </c>
      <c r="M239" s="7">
        <v>450000</v>
      </c>
      <c r="N239" s="7">
        <v>450000</v>
      </c>
      <c r="O239" s="64"/>
      <c r="P239" s="64"/>
      <c r="Q239" s="64"/>
      <c r="R239" s="64"/>
      <c r="S239" s="64"/>
      <c r="T239" s="64"/>
      <c r="U239" s="64"/>
      <c r="V239" s="64"/>
      <c r="W239" s="64"/>
      <c r="X239" s="64"/>
    </row>
    <row r="240" spans="1:24" ht="39.75" customHeight="1">
      <c r="A240" s="66"/>
      <c r="B240" s="72"/>
      <c r="C240" s="61"/>
      <c r="D240" s="61"/>
      <c r="E240" s="62"/>
      <c r="F240" s="36" t="s">
        <v>32</v>
      </c>
      <c r="G240" s="35">
        <f t="shared" si="151"/>
        <v>0</v>
      </c>
      <c r="H240" s="21">
        <v>0</v>
      </c>
      <c r="I240" s="21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64"/>
      <c r="P240" s="64"/>
      <c r="Q240" s="64"/>
      <c r="R240" s="64"/>
      <c r="S240" s="64"/>
      <c r="T240" s="64"/>
      <c r="U240" s="64"/>
      <c r="V240" s="64"/>
      <c r="W240" s="64"/>
      <c r="X240" s="64"/>
    </row>
    <row r="241" spans="1:24" ht="39.75" customHeight="1">
      <c r="A241" s="66"/>
      <c r="B241" s="72"/>
      <c r="C241" s="61"/>
      <c r="D241" s="61"/>
      <c r="E241" s="62"/>
      <c r="F241" s="37" t="s">
        <v>33</v>
      </c>
      <c r="G241" s="35">
        <f t="shared" si="151"/>
        <v>0</v>
      </c>
      <c r="H241" s="21">
        <v>0</v>
      </c>
      <c r="I241" s="21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64"/>
      <c r="P241" s="64"/>
      <c r="Q241" s="64"/>
      <c r="R241" s="64"/>
      <c r="S241" s="64"/>
      <c r="T241" s="64"/>
      <c r="U241" s="64"/>
      <c r="V241" s="64"/>
      <c r="W241" s="64"/>
      <c r="X241" s="64"/>
    </row>
    <row r="242" spans="1:24" ht="21" customHeight="1">
      <c r="A242" s="65" t="s">
        <v>89</v>
      </c>
      <c r="B242" s="71" t="s">
        <v>94</v>
      </c>
      <c r="C242" s="60" t="s">
        <v>145</v>
      </c>
      <c r="D242" s="60" t="s">
        <v>229</v>
      </c>
      <c r="E242" s="62" t="s">
        <v>31</v>
      </c>
      <c r="F242" s="36" t="s">
        <v>15</v>
      </c>
      <c r="G242" s="35">
        <f t="shared" si="151"/>
        <v>415000</v>
      </c>
      <c r="H242" s="21">
        <f t="shared" ref="H242:N242" si="233">H243</f>
        <v>415000</v>
      </c>
      <c r="I242" s="21">
        <f t="shared" si="233"/>
        <v>0</v>
      </c>
      <c r="J242" s="7">
        <f t="shared" si="233"/>
        <v>0</v>
      </c>
      <c r="K242" s="7">
        <f t="shared" si="233"/>
        <v>0</v>
      </c>
      <c r="L242" s="7">
        <f t="shared" si="233"/>
        <v>0</v>
      </c>
      <c r="M242" s="7">
        <f t="shared" si="233"/>
        <v>0</v>
      </c>
      <c r="N242" s="7">
        <f t="shared" si="233"/>
        <v>0</v>
      </c>
      <c r="O242" s="64" t="s">
        <v>14</v>
      </c>
      <c r="P242" s="64" t="s">
        <v>14</v>
      </c>
      <c r="Q242" s="64" t="s">
        <v>14</v>
      </c>
      <c r="R242" s="64" t="s">
        <v>14</v>
      </c>
      <c r="S242" s="64" t="s">
        <v>14</v>
      </c>
      <c r="T242" s="64" t="s">
        <v>14</v>
      </c>
      <c r="U242" s="64" t="s">
        <v>14</v>
      </c>
      <c r="V242" s="64" t="s">
        <v>14</v>
      </c>
      <c r="W242" s="64" t="s">
        <v>14</v>
      </c>
      <c r="X242" s="64" t="s">
        <v>14</v>
      </c>
    </row>
    <row r="243" spans="1:24" ht="42" customHeight="1">
      <c r="A243" s="66"/>
      <c r="B243" s="72"/>
      <c r="C243" s="61"/>
      <c r="D243" s="61"/>
      <c r="E243" s="62"/>
      <c r="F243" s="36" t="s">
        <v>34</v>
      </c>
      <c r="G243" s="35">
        <f t="shared" si="151"/>
        <v>415000</v>
      </c>
      <c r="H243" s="21">
        <v>415000</v>
      </c>
      <c r="I243" s="21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64"/>
      <c r="P243" s="64"/>
      <c r="Q243" s="64"/>
      <c r="R243" s="64"/>
      <c r="S243" s="64"/>
      <c r="T243" s="64"/>
      <c r="U243" s="64"/>
      <c r="V243" s="64"/>
      <c r="W243" s="64"/>
      <c r="X243" s="64"/>
    </row>
    <row r="244" spans="1:24" ht="39.75" customHeight="1">
      <c r="A244" s="66"/>
      <c r="B244" s="72"/>
      <c r="C244" s="61"/>
      <c r="D244" s="61"/>
      <c r="E244" s="62"/>
      <c r="F244" s="36" t="s">
        <v>32</v>
      </c>
      <c r="G244" s="35">
        <f t="shared" si="151"/>
        <v>0</v>
      </c>
      <c r="H244" s="21">
        <v>0</v>
      </c>
      <c r="I244" s="21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64"/>
      <c r="P244" s="64"/>
      <c r="Q244" s="64"/>
      <c r="R244" s="64"/>
      <c r="S244" s="64"/>
      <c r="T244" s="64"/>
      <c r="U244" s="64"/>
      <c r="V244" s="64"/>
      <c r="W244" s="64"/>
      <c r="X244" s="64"/>
    </row>
    <row r="245" spans="1:24" ht="45" customHeight="1">
      <c r="A245" s="66"/>
      <c r="B245" s="72"/>
      <c r="C245" s="61"/>
      <c r="D245" s="61"/>
      <c r="E245" s="62"/>
      <c r="F245" s="37" t="s">
        <v>33</v>
      </c>
      <c r="G245" s="35">
        <f t="shared" si="151"/>
        <v>0</v>
      </c>
      <c r="H245" s="21">
        <v>0</v>
      </c>
      <c r="I245" s="21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64"/>
      <c r="P245" s="64"/>
      <c r="Q245" s="64"/>
      <c r="R245" s="64"/>
      <c r="S245" s="64"/>
      <c r="T245" s="64"/>
      <c r="U245" s="64"/>
      <c r="V245" s="64"/>
      <c r="W245" s="64"/>
      <c r="X245" s="64"/>
    </row>
    <row r="246" spans="1:24" ht="21" customHeight="1">
      <c r="A246" s="65" t="s">
        <v>90</v>
      </c>
      <c r="B246" s="71" t="s">
        <v>242</v>
      </c>
      <c r="C246" s="60" t="s">
        <v>145</v>
      </c>
      <c r="D246" s="60" t="s">
        <v>229</v>
      </c>
      <c r="E246" s="62" t="s">
        <v>31</v>
      </c>
      <c r="F246" s="36" t="s">
        <v>15</v>
      </c>
      <c r="G246" s="35">
        <f t="shared" si="151"/>
        <v>205000</v>
      </c>
      <c r="H246" s="21">
        <f t="shared" ref="H246:N246" si="234">H247</f>
        <v>0</v>
      </c>
      <c r="I246" s="21">
        <f t="shared" si="234"/>
        <v>0</v>
      </c>
      <c r="J246" s="7">
        <f t="shared" si="234"/>
        <v>0</v>
      </c>
      <c r="K246" s="7">
        <f t="shared" si="234"/>
        <v>205000</v>
      </c>
      <c r="L246" s="7">
        <f t="shared" si="234"/>
        <v>0</v>
      </c>
      <c r="M246" s="7">
        <f t="shared" si="234"/>
        <v>0</v>
      </c>
      <c r="N246" s="7">
        <f t="shared" si="234"/>
        <v>0</v>
      </c>
      <c r="O246" s="63" t="s">
        <v>14</v>
      </c>
      <c r="P246" s="64" t="s">
        <v>14</v>
      </c>
      <c r="Q246" s="64" t="s">
        <v>14</v>
      </c>
      <c r="R246" s="64" t="s">
        <v>14</v>
      </c>
      <c r="S246" s="64" t="s">
        <v>14</v>
      </c>
      <c r="T246" s="64" t="s">
        <v>14</v>
      </c>
      <c r="U246" s="64" t="s">
        <v>14</v>
      </c>
      <c r="V246" s="64" t="s">
        <v>14</v>
      </c>
      <c r="W246" s="64" t="s">
        <v>14</v>
      </c>
      <c r="X246" s="64" t="s">
        <v>14</v>
      </c>
    </row>
    <row r="247" spans="1:24" ht="38.25" customHeight="1">
      <c r="A247" s="66"/>
      <c r="B247" s="72"/>
      <c r="C247" s="61"/>
      <c r="D247" s="61"/>
      <c r="E247" s="62"/>
      <c r="F247" s="36" t="s">
        <v>34</v>
      </c>
      <c r="G247" s="35">
        <f t="shared" si="151"/>
        <v>205000</v>
      </c>
      <c r="H247" s="21">
        <v>0</v>
      </c>
      <c r="I247" s="21">
        <v>0</v>
      </c>
      <c r="J247" s="7">
        <v>0</v>
      </c>
      <c r="K247" s="7">
        <v>205000</v>
      </c>
      <c r="L247" s="7">
        <v>0</v>
      </c>
      <c r="M247" s="7">
        <v>0</v>
      </c>
      <c r="N247" s="7">
        <v>0</v>
      </c>
      <c r="O247" s="64"/>
      <c r="P247" s="64"/>
      <c r="Q247" s="64"/>
      <c r="R247" s="64"/>
      <c r="S247" s="64"/>
      <c r="T247" s="64"/>
      <c r="U247" s="64"/>
      <c r="V247" s="64"/>
      <c r="W247" s="64"/>
      <c r="X247" s="64"/>
    </row>
    <row r="248" spans="1:24" ht="39.75" customHeight="1">
      <c r="A248" s="66"/>
      <c r="B248" s="72"/>
      <c r="C248" s="61"/>
      <c r="D248" s="61"/>
      <c r="E248" s="62"/>
      <c r="F248" s="36" t="s">
        <v>32</v>
      </c>
      <c r="G248" s="35">
        <f t="shared" si="151"/>
        <v>0</v>
      </c>
      <c r="H248" s="21">
        <v>0</v>
      </c>
      <c r="I248" s="21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64"/>
      <c r="P248" s="64"/>
      <c r="Q248" s="64"/>
      <c r="R248" s="64"/>
      <c r="S248" s="64"/>
      <c r="T248" s="64"/>
      <c r="U248" s="64"/>
      <c r="V248" s="64"/>
      <c r="W248" s="64"/>
      <c r="X248" s="64"/>
    </row>
    <row r="249" spans="1:24" ht="33" customHeight="1">
      <c r="A249" s="66"/>
      <c r="B249" s="72"/>
      <c r="C249" s="61"/>
      <c r="D249" s="61"/>
      <c r="E249" s="62"/>
      <c r="F249" s="37" t="s">
        <v>33</v>
      </c>
      <c r="G249" s="35">
        <f t="shared" si="151"/>
        <v>0</v>
      </c>
      <c r="H249" s="21">
        <v>0</v>
      </c>
      <c r="I249" s="21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64"/>
      <c r="P249" s="64"/>
      <c r="Q249" s="64"/>
      <c r="R249" s="64"/>
      <c r="S249" s="64"/>
      <c r="T249" s="64"/>
      <c r="U249" s="64"/>
      <c r="V249" s="64"/>
      <c r="W249" s="64"/>
      <c r="X249" s="64"/>
    </row>
    <row r="250" spans="1:24" ht="21" customHeight="1">
      <c r="A250" s="65" t="s">
        <v>91</v>
      </c>
      <c r="B250" s="71" t="s">
        <v>95</v>
      </c>
      <c r="C250" s="60" t="s">
        <v>145</v>
      </c>
      <c r="D250" s="60" t="s">
        <v>229</v>
      </c>
      <c r="E250" s="62" t="s">
        <v>31</v>
      </c>
      <c r="F250" s="36" t="s">
        <v>15</v>
      </c>
      <c r="G250" s="35">
        <f t="shared" ref="G250:G273" si="235">SUM(H250:N250)</f>
        <v>369624</v>
      </c>
      <c r="H250" s="21">
        <f t="shared" ref="H250:N250" si="236">H251</f>
        <v>51156</v>
      </c>
      <c r="I250" s="21">
        <f t="shared" si="236"/>
        <v>51156</v>
      </c>
      <c r="J250" s="7">
        <f t="shared" si="236"/>
        <v>51156</v>
      </c>
      <c r="K250" s="7">
        <f t="shared" si="236"/>
        <v>51156</v>
      </c>
      <c r="L250" s="7">
        <f t="shared" si="236"/>
        <v>55000</v>
      </c>
      <c r="M250" s="7">
        <f t="shared" si="236"/>
        <v>55000</v>
      </c>
      <c r="N250" s="7">
        <f t="shared" si="236"/>
        <v>55000</v>
      </c>
      <c r="O250" s="64" t="s">
        <v>14</v>
      </c>
      <c r="P250" s="64" t="s">
        <v>14</v>
      </c>
      <c r="Q250" s="64" t="s">
        <v>14</v>
      </c>
      <c r="R250" s="64" t="s">
        <v>14</v>
      </c>
      <c r="S250" s="64" t="s">
        <v>14</v>
      </c>
      <c r="T250" s="64" t="s">
        <v>14</v>
      </c>
      <c r="U250" s="64" t="s">
        <v>14</v>
      </c>
      <c r="V250" s="64" t="s">
        <v>14</v>
      </c>
      <c r="W250" s="64" t="s">
        <v>14</v>
      </c>
      <c r="X250" s="64" t="s">
        <v>14</v>
      </c>
    </row>
    <row r="251" spans="1:24" ht="38.25" customHeight="1">
      <c r="A251" s="66"/>
      <c r="B251" s="72"/>
      <c r="C251" s="61"/>
      <c r="D251" s="61"/>
      <c r="E251" s="62"/>
      <c r="F251" s="36" t="s">
        <v>34</v>
      </c>
      <c r="G251" s="35">
        <f t="shared" si="235"/>
        <v>369624</v>
      </c>
      <c r="H251" s="21">
        <v>51156</v>
      </c>
      <c r="I251" s="21">
        <v>51156</v>
      </c>
      <c r="J251" s="7">
        <v>51156</v>
      </c>
      <c r="K251" s="7">
        <v>51156</v>
      </c>
      <c r="L251" s="7">
        <v>55000</v>
      </c>
      <c r="M251" s="7">
        <v>55000</v>
      </c>
      <c r="N251" s="7">
        <v>55000</v>
      </c>
      <c r="O251" s="64"/>
      <c r="P251" s="64"/>
      <c r="Q251" s="64"/>
      <c r="R251" s="64"/>
      <c r="S251" s="64"/>
      <c r="T251" s="64"/>
      <c r="U251" s="64"/>
      <c r="V251" s="64"/>
      <c r="W251" s="64"/>
      <c r="X251" s="64"/>
    </row>
    <row r="252" spans="1:24" ht="39.75" customHeight="1">
      <c r="A252" s="66"/>
      <c r="B252" s="72"/>
      <c r="C252" s="61"/>
      <c r="D252" s="61"/>
      <c r="E252" s="62"/>
      <c r="F252" s="36" t="s">
        <v>32</v>
      </c>
      <c r="G252" s="35">
        <f t="shared" si="235"/>
        <v>0</v>
      </c>
      <c r="H252" s="21">
        <v>0</v>
      </c>
      <c r="I252" s="21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64"/>
      <c r="P252" s="64"/>
      <c r="Q252" s="64"/>
      <c r="R252" s="64"/>
      <c r="S252" s="64"/>
      <c r="T252" s="64"/>
      <c r="U252" s="64"/>
      <c r="V252" s="64"/>
      <c r="W252" s="64"/>
      <c r="X252" s="64"/>
    </row>
    <row r="253" spans="1:24" ht="45" customHeight="1">
      <c r="A253" s="66"/>
      <c r="B253" s="72"/>
      <c r="C253" s="61"/>
      <c r="D253" s="61"/>
      <c r="E253" s="62"/>
      <c r="F253" s="37" t="s">
        <v>33</v>
      </c>
      <c r="G253" s="35">
        <f t="shared" si="235"/>
        <v>0</v>
      </c>
      <c r="H253" s="21">
        <v>0</v>
      </c>
      <c r="I253" s="21">
        <v>0</v>
      </c>
      <c r="J253" s="7">
        <v>0</v>
      </c>
      <c r="K253" s="7">
        <v>0</v>
      </c>
      <c r="L253" s="7">
        <v>0</v>
      </c>
      <c r="M253" s="7">
        <v>0</v>
      </c>
      <c r="N253" s="7">
        <v>0</v>
      </c>
      <c r="O253" s="64"/>
      <c r="P253" s="64"/>
      <c r="Q253" s="64"/>
      <c r="R253" s="64"/>
      <c r="S253" s="64"/>
      <c r="T253" s="64"/>
      <c r="U253" s="64"/>
      <c r="V253" s="64"/>
      <c r="W253" s="64"/>
      <c r="X253" s="64"/>
    </row>
    <row r="254" spans="1:24" ht="21" customHeight="1">
      <c r="A254" s="65" t="s">
        <v>92</v>
      </c>
      <c r="B254" s="71" t="s">
        <v>96</v>
      </c>
      <c r="C254" s="60" t="s">
        <v>145</v>
      </c>
      <c r="D254" s="60" t="s">
        <v>229</v>
      </c>
      <c r="E254" s="62" t="s">
        <v>31</v>
      </c>
      <c r="F254" s="36" t="s">
        <v>15</v>
      </c>
      <c r="G254" s="35">
        <f t="shared" si="235"/>
        <v>10334437.260000002</v>
      </c>
      <c r="H254" s="21">
        <f t="shared" ref="H254:N254" si="237">H255</f>
        <v>162830.01999999999</v>
      </c>
      <c r="I254" s="21">
        <f t="shared" si="237"/>
        <v>636094.85</v>
      </c>
      <c r="J254" s="7">
        <f t="shared" si="237"/>
        <v>3528073.97</v>
      </c>
      <c r="K254" s="7">
        <f t="shared" si="237"/>
        <v>3243389.23</v>
      </c>
      <c r="L254" s="7">
        <f t="shared" si="237"/>
        <v>1232782.92</v>
      </c>
      <c r="M254" s="7">
        <f t="shared" si="237"/>
        <v>618547.31000000006</v>
      </c>
      <c r="N254" s="7">
        <f t="shared" si="237"/>
        <v>912718.96</v>
      </c>
      <c r="O254" s="63" t="s">
        <v>14</v>
      </c>
      <c r="P254" s="64" t="s">
        <v>14</v>
      </c>
      <c r="Q254" s="64" t="s">
        <v>14</v>
      </c>
      <c r="R254" s="64" t="s">
        <v>14</v>
      </c>
      <c r="S254" s="64" t="s">
        <v>14</v>
      </c>
      <c r="T254" s="64" t="s">
        <v>14</v>
      </c>
      <c r="U254" s="64" t="s">
        <v>14</v>
      </c>
      <c r="V254" s="64" t="s">
        <v>14</v>
      </c>
      <c r="W254" s="64" t="s">
        <v>14</v>
      </c>
      <c r="X254" s="64" t="s">
        <v>14</v>
      </c>
    </row>
    <row r="255" spans="1:24" ht="38.25" customHeight="1">
      <c r="A255" s="66"/>
      <c r="B255" s="72"/>
      <c r="C255" s="61"/>
      <c r="D255" s="61"/>
      <c r="E255" s="62"/>
      <c r="F255" s="36" t="s">
        <v>34</v>
      </c>
      <c r="G255" s="35">
        <f t="shared" si="235"/>
        <v>10334437.260000002</v>
      </c>
      <c r="H255" s="21">
        <v>162830.01999999999</v>
      </c>
      <c r="I255" s="21">
        <v>636094.85</v>
      </c>
      <c r="J255" s="7">
        <v>3528073.97</v>
      </c>
      <c r="K255" s="7">
        <v>3243389.23</v>
      </c>
      <c r="L255" s="7">
        <v>1232782.92</v>
      </c>
      <c r="M255" s="7">
        <v>618547.31000000006</v>
      </c>
      <c r="N255" s="7">
        <v>912718.96</v>
      </c>
      <c r="O255" s="64"/>
      <c r="P255" s="64"/>
      <c r="Q255" s="64"/>
      <c r="R255" s="64"/>
      <c r="S255" s="64"/>
      <c r="T255" s="64"/>
      <c r="U255" s="64"/>
      <c r="V255" s="64"/>
      <c r="W255" s="64"/>
      <c r="X255" s="64"/>
    </row>
    <row r="256" spans="1:24" ht="39.75" customHeight="1">
      <c r="A256" s="66"/>
      <c r="B256" s="72"/>
      <c r="C256" s="61"/>
      <c r="D256" s="61"/>
      <c r="E256" s="62"/>
      <c r="F256" s="36" t="s">
        <v>32</v>
      </c>
      <c r="G256" s="35">
        <f t="shared" si="235"/>
        <v>0</v>
      </c>
      <c r="H256" s="21">
        <v>0</v>
      </c>
      <c r="I256" s="21">
        <v>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64"/>
      <c r="P256" s="64"/>
      <c r="Q256" s="64"/>
      <c r="R256" s="64"/>
      <c r="S256" s="64"/>
      <c r="T256" s="64"/>
      <c r="U256" s="64"/>
      <c r="V256" s="64"/>
      <c r="W256" s="64"/>
      <c r="X256" s="64"/>
    </row>
    <row r="257" spans="1:24" ht="33" customHeight="1">
      <c r="A257" s="66"/>
      <c r="B257" s="72"/>
      <c r="C257" s="61"/>
      <c r="D257" s="61"/>
      <c r="E257" s="62"/>
      <c r="F257" s="37" t="s">
        <v>33</v>
      </c>
      <c r="G257" s="35">
        <f t="shared" si="235"/>
        <v>0</v>
      </c>
      <c r="H257" s="21">
        <v>0</v>
      </c>
      <c r="I257" s="21">
        <v>0</v>
      </c>
      <c r="J257" s="7">
        <v>0</v>
      </c>
      <c r="K257" s="7">
        <v>0</v>
      </c>
      <c r="L257" s="7">
        <v>0</v>
      </c>
      <c r="M257" s="7">
        <v>0</v>
      </c>
      <c r="N257" s="7">
        <v>0</v>
      </c>
      <c r="O257" s="64"/>
      <c r="P257" s="64"/>
      <c r="Q257" s="64"/>
      <c r="R257" s="64"/>
      <c r="S257" s="64"/>
      <c r="T257" s="64"/>
      <c r="U257" s="64"/>
      <c r="V257" s="64"/>
      <c r="W257" s="64"/>
      <c r="X257" s="64"/>
    </row>
    <row r="258" spans="1:24" ht="21" customHeight="1">
      <c r="A258" s="65" t="s">
        <v>143</v>
      </c>
      <c r="B258" s="71" t="s">
        <v>144</v>
      </c>
      <c r="C258" s="60" t="s">
        <v>145</v>
      </c>
      <c r="D258" s="60" t="s">
        <v>229</v>
      </c>
      <c r="E258" s="62" t="s">
        <v>31</v>
      </c>
      <c r="F258" s="36" t="s">
        <v>15</v>
      </c>
      <c r="G258" s="35">
        <f t="shared" si="235"/>
        <v>1900000</v>
      </c>
      <c r="H258" s="21">
        <f t="shared" ref="H258:N258" si="238">H259</f>
        <v>0</v>
      </c>
      <c r="I258" s="21">
        <f t="shared" si="238"/>
        <v>0</v>
      </c>
      <c r="J258" s="7">
        <f t="shared" si="238"/>
        <v>0</v>
      </c>
      <c r="K258" s="7">
        <f t="shared" si="238"/>
        <v>0</v>
      </c>
      <c r="L258" s="7">
        <f t="shared" si="238"/>
        <v>1000000</v>
      </c>
      <c r="M258" s="7">
        <f t="shared" si="238"/>
        <v>700000</v>
      </c>
      <c r="N258" s="7">
        <f t="shared" si="238"/>
        <v>200000</v>
      </c>
      <c r="O258" s="63" t="s">
        <v>14</v>
      </c>
      <c r="P258" s="64" t="s">
        <v>14</v>
      </c>
      <c r="Q258" s="64" t="s">
        <v>14</v>
      </c>
      <c r="R258" s="64" t="s">
        <v>14</v>
      </c>
      <c r="S258" s="64" t="s">
        <v>14</v>
      </c>
      <c r="T258" s="64" t="s">
        <v>14</v>
      </c>
      <c r="U258" s="64" t="s">
        <v>14</v>
      </c>
      <c r="V258" s="64" t="s">
        <v>14</v>
      </c>
      <c r="W258" s="64" t="s">
        <v>14</v>
      </c>
      <c r="X258" s="64" t="s">
        <v>14</v>
      </c>
    </row>
    <row r="259" spans="1:24" ht="38.25" customHeight="1">
      <c r="A259" s="66"/>
      <c r="B259" s="72"/>
      <c r="C259" s="61"/>
      <c r="D259" s="61"/>
      <c r="E259" s="62"/>
      <c r="F259" s="36" t="s">
        <v>34</v>
      </c>
      <c r="G259" s="35">
        <f t="shared" si="235"/>
        <v>1900000</v>
      </c>
      <c r="H259" s="21">
        <v>0</v>
      </c>
      <c r="I259" s="21">
        <v>0</v>
      </c>
      <c r="J259" s="7">
        <v>0</v>
      </c>
      <c r="K259" s="7">
        <v>0</v>
      </c>
      <c r="L259" s="7">
        <v>1000000</v>
      </c>
      <c r="M259" s="7">
        <v>700000</v>
      </c>
      <c r="N259" s="7">
        <v>200000</v>
      </c>
      <c r="O259" s="64"/>
      <c r="P259" s="64"/>
      <c r="Q259" s="64"/>
      <c r="R259" s="64"/>
      <c r="S259" s="64"/>
      <c r="T259" s="64"/>
      <c r="U259" s="64"/>
      <c r="V259" s="64"/>
      <c r="W259" s="64"/>
      <c r="X259" s="64"/>
    </row>
    <row r="260" spans="1:24" ht="39.75" customHeight="1">
      <c r="A260" s="66"/>
      <c r="B260" s="72"/>
      <c r="C260" s="61"/>
      <c r="D260" s="61"/>
      <c r="E260" s="62"/>
      <c r="F260" s="36" t="s">
        <v>32</v>
      </c>
      <c r="G260" s="35">
        <f t="shared" si="235"/>
        <v>0</v>
      </c>
      <c r="H260" s="21">
        <v>0</v>
      </c>
      <c r="I260" s="21">
        <v>0</v>
      </c>
      <c r="J260" s="7">
        <v>0</v>
      </c>
      <c r="K260" s="7">
        <v>0</v>
      </c>
      <c r="L260" s="7">
        <v>0</v>
      </c>
      <c r="M260" s="7">
        <v>0</v>
      </c>
      <c r="N260" s="7">
        <v>0</v>
      </c>
      <c r="O260" s="64"/>
      <c r="P260" s="64"/>
      <c r="Q260" s="64"/>
      <c r="R260" s="64"/>
      <c r="S260" s="64"/>
      <c r="T260" s="64"/>
      <c r="U260" s="64"/>
      <c r="V260" s="64"/>
      <c r="W260" s="64"/>
      <c r="X260" s="64"/>
    </row>
    <row r="261" spans="1:24" ht="33" customHeight="1">
      <c r="A261" s="66"/>
      <c r="B261" s="72"/>
      <c r="C261" s="61"/>
      <c r="D261" s="61"/>
      <c r="E261" s="62"/>
      <c r="F261" s="37" t="s">
        <v>33</v>
      </c>
      <c r="G261" s="35">
        <f t="shared" si="235"/>
        <v>0</v>
      </c>
      <c r="H261" s="21">
        <v>0</v>
      </c>
      <c r="I261" s="21">
        <v>0</v>
      </c>
      <c r="J261" s="7">
        <v>0</v>
      </c>
      <c r="K261" s="7">
        <v>0</v>
      </c>
      <c r="L261" s="7">
        <v>0</v>
      </c>
      <c r="M261" s="7">
        <v>0</v>
      </c>
      <c r="N261" s="7">
        <v>0</v>
      </c>
      <c r="O261" s="64"/>
      <c r="P261" s="64"/>
      <c r="Q261" s="64"/>
      <c r="R261" s="64"/>
      <c r="S261" s="64"/>
      <c r="T261" s="64"/>
      <c r="U261" s="64"/>
      <c r="V261" s="64"/>
      <c r="W261" s="64"/>
      <c r="X261" s="64"/>
    </row>
    <row r="262" spans="1:24" ht="36" customHeight="1">
      <c r="A262" s="65" t="s">
        <v>198</v>
      </c>
      <c r="B262" s="71" t="s">
        <v>197</v>
      </c>
      <c r="C262" s="60" t="s">
        <v>145</v>
      </c>
      <c r="D262" s="60" t="s">
        <v>229</v>
      </c>
      <c r="E262" s="62" t="s">
        <v>31</v>
      </c>
      <c r="F262" s="36" t="s">
        <v>15</v>
      </c>
      <c r="G262" s="35">
        <f t="shared" ref="G262:G265" si="239">SUM(H262:N262)</f>
        <v>4061907.79</v>
      </c>
      <c r="H262" s="21">
        <f t="shared" ref="H262" si="240">H263+H264+H265</f>
        <v>0</v>
      </c>
      <c r="I262" s="21">
        <f>I263+I264+I265</f>
        <v>495990</v>
      </c>
      <c r="J262" s="7">
        <f t="shared" ref="J262:L262" si="241">J263+J264+J265</f>
        <v>1305040.8</v>
      </c>
      <c r="K262" s="7">
        <f t="shared" si="241"/>
        <v>2260876.9900000002</v>
      </c>
      <c r="L262" s="7">
        <f t="shared" si="241"/>
        <v>0</v>
      </c>
      <c r="M262" s="7">
        <f t="shared" ref="M262:N262" si="242">M263+M264+M265</f>
        <v>0</v>
      </c>
      <c r="N262" s="7">
        <f t="shared" si="242"/>
        <v>0</v>
      </c>
      <c r="O262" s="73" t="s">
        <v>206</v>
      </c>
      <c r="P262" s="60" t="s">
        <v>23</v>
      </c>
      <c r="Q262" s="69" t="s">
        <v>16</v>
      </c>
      <c r="R262" s="76" t="s">
        <v>14</v>
      </c>
      <c r="S262" s="76" t="s">
        <v>14</v>
      </c>
      <c r="T262" s="78">
        <v>100</v>
      </c>
      <c r="U262" s="78">
        <v>100</v>
      </c>
      <c r="V262" s="78">
        <v>100</v>
      </c>
      <c r="W262" s="78">
        <v>100</v>
      </c>
      <c r="X262" s="78">
        <v>100</v>
      </c>
    </row>
    <row r="263" spans="1:24" ht="65.25" customHeight="1">
      <c r="A263" s="66"/>
      <c r="B263" s="72"/>
      <c r="C263" s="61"/>
      <c r="D263" s="61"/>
      <c r="E263" s="62"/>
      <c r="F263" s="36" t="s">
        <v>34</v>
      </c>
      <c r="G263" s="35">
        <f t="shared" si="239"/>
        <v>203095.39</v>
      </c>
      <c r="H263" s="21">
        <v>0</v>
      </c>
      <c r="I263" s="21">
        <v>24799.5</v>
      </c>
      <c r="J263" s="7">
        <v>65252.04</v>
      </c>
      <c r="K263" s="21">
        <v>113043.85</v>
      </c>
      <c r="L263" s="21">
        <v>0</v>
      </c>
      <c r="M263" s="21">
        <v>0</v>
      </c>
      <c r="N263" s="21">
        <v>0</v>
      </c>
      <c r="O263" s="74"/>
      <c r="P263" s="75"/>
      <c r="Q263" s="63"/>
      <c r="R263" s="77"/>
      <c r="S263" s="77"/>
      <c r="T263" s="79"/>
      <c r="U263" s="79"/>
      <c r="V263" s="79"/>
      <c r="W263" s="79"/>
      <c r="X263" s="79"/>
    </row>
    <row r="264" spans="1:24" ht="57.75" customHeight="1">
      <c r="A264" s="66"/>
      <c r="B264" s="72"/>
      <c r="C264" s="61"/>
      <c r="D264" s="61"/>
      <c r="E264" s="62"/>
      <c r="F264" s="36" t="s">
        <v>32</v>
      </c>
      <c r="G264" s="35">
        <f t="shared" si="239"/>
        <v>3858812.4000000004</v>
      </c>
      <c r="H264" s="21">
        <v>0</v>
      </c>
      <c r="I264" s="21">
        <v>471190.5</v>
      </c>
      <c r="J264" s="7">
        <v>1239788.76</v>
      </c>
      <c r="K264" s="7">
        <v>2147833.14</v>
      </c>
      <c r="L264" s="7">
        <v>0</v>
      </c>
      <c r="M264" s="7">
        <v>0</v>
      </c>
      <c r="N264" s="7">
        <v>0</v>
      </c>
      <c r="O264" s="73" t="s">
        <v>207</v>
      </c>
      <c r="P264" s="61" t="s">
        <v>77</v>
      </c>
      <c r="Q264" s="70">
        <f>SUM(R264:X265)</f>
        <v>102</v>
      </c>
      <c r="R264" s="76">
        <v>0</v>
      </c>
      <c r="S264" s="76">
        <v>20</v>
      </c>
      <c r="T264" s="76">
        <v>20</v>
      </c>
      <c r="U264" s="76">
        <v>23</v>
      </c>
      <c r="V264" s="76">
        <v>19</v>
      </c>
      <c r="W264" s="76">
        <v>10</v>
      </c>
      <c r="X264" s="76">
        <v>10</v>
      </c>
    </row>
    <row r="265" spans="1:24" ht="61.5" customHeight="1">
      <c r="A265" s="66"/>
      <c r="B265" s="72"/>
      <c r="C265" s="61"/>
      <c r="D265" s="61"/>
      <c r="E265" s="62"/>
      <c r="F265" s="37" t="s">
        <v>33</v>
      </c>
      <c r="G265" s="35">
        <f t="shared" si="239"/>
        <v>0</v>
      </c>
      <c r="H265" s="21">
        <v>0</v>
      </c>
      <c r="I265" s="21">
        <v>0</v>
      </c>
      <c r="J265" s="7">
        <v>0</v>
      </c>
      <c r="K265" s="7">
        <v>0</v>
      </c>
      <c r="L265" s="7">
        <v>0</v>
      </c>
      <c r="M265" s="7">
        <v>0</v>
      </c>
      <c r="N265" s="7">
        <v>0</v>
      </c>
      <c r="O265" s="74"/>
      <c r="P265" s="75"/>
      <c r="Q265" s="63"/>
      <c r="R265" s="77"/>
      <c r="S265" s="77"/>
      <c r="T265" s="77"/>
      <c r="U265" s="77"/>
      <c r="V265" s="77"/>
      <c r="W265" s="77"/>
      <c r="X265" s="77"/>
    </row>
    <row r="266" spans="1:24" ht="21" customHeight="1">
      <c r="A266" s="65" t="s">
        <v>199</v>
      </c>
      <c r="B266" s="71" t="s">
        <v>241</v>
      </c>
      <c r="C266" s="60" t="s">
        <v>145</v>
      </c>
      <c r="D266" s="60" t="s">
        <v>229</v>
      </c>
      <c r="E266" s="62" t="s">
        <v>31</v>
      </c>
      <c r="F266" s="36" t="s">
        <v>15</v>
      </c>
      <c r="G266" s="35">
        <f t="shared" ref="G266:G269" si="243">SUM(H266:N266)</f>
        <v>302000</v>
      </c>
      <c r="H266" s="21">
        <f t="shared" ref="H266" si="244">H267+H268+H269</f>
        <v>0</v>
      </c>
      <c r="I266" s="21">
        <f>I267+I268+I269</f>
        <v>42000</v>
      </c>
      <c r="J266" s="7">
        <f t="shared" ref="J266" si="245">J267+J268+J269</f>
        <v>0</v>
      </c>
      <c r="K266" s="7">
        <f t="shared" ref="K266" si="246">K267+K268+K269</f>
        <v>260000</v>
      </c>
      <c r="L266" s="7">
        <f t="shared" ref="L266:M266" si="247">L267+L268+L269</f>
        <v>0</v>
      </c>
      <c r="M266" s="7">
        <f t="shared" si="247"/>
        <v>0</v>
      </c>
      <c r="N266" s="7">
        <f t="shared" ref="N266" si="248">N267+N268+N269</f>
        <v>0</v>
      </c>
      <c r="O266" s="63" t="s">
        <v>14</v>
      </c>
      <c r="P266" s="64" t="s">
        <v>14</v>
      </c>
      <c r="Q266" s="64" t="s">
        <v>14</v>
      </c>
      <c r="R266" s="64" t="s">
        <v>14</v>
      </c>
      <c r="S266" s="64" t="s">
        <v>14</v>
      </c>
      <c r="T266" s="64" t="s">
        <v>14</v>
      </c>
      <c r="U266" s="64" t="s">
        <v>14</v>
      </c>
      <c r="V266" s="64" t="s">
        <v>14</v>
      </c>
      <c r="W266" s="64" t="s">
        <v>14</v>
      </c>
      <c r="X266" s="64" t="s">
        <v>14</v>
      </c>
    </row>
    <row r="267" spans="1:24" ht="38.25" customHeight="1">
      <c r="A267" s="66"/>
      <c r="B267" s="72"/>
      <c r="C267" s="61"/>
      <c r="D267" s="61"/>
      <c r="E267" s="62"/>
      <c r="F267" s="36" t="s">
        <v>34</v>
      </c>
      <c r="G267" s="35">
        <f t="shared" si="243"/>
        <v>302000</v>
      </c>
      <c r="H267" s="21">
        <v>0</v>
      </c>
      <c r="I267" s="21">
        <v>42000</v>
      </c>
      <c r="J267" s="7">
        <v>0</v>
      </c>
      <c r="K267" s="7">
        <v>260000</v>
      </c>
      <c r="L267" s="7">
        <v>0</v>
      </c>
      <c r="M267" s="7">
        <v>0</v>
      </c>
      <c r="N267" s="7">
        <v>0</v>
      </c>
      <c r="O267" s="64"/>
      <c r="P267" s="64"/>
      <c r="Q267" s="64"/>
      <c r="R267" s="64"/>
      <c r="S267" s="64"/>
      <c r="T267" s="64"/>
      <c r="U267" s="64"/>
      <c r="V267" s="64"/>
      <c r="W267" s="64"/>
      <c r="X267" s="64"/>
    </row>
    <row r="268" spans="1:24" ht="39.75" customHeight="1">
      <c r="A268" s="66"/>
      <c r="B268" s="72"/>
      <c r="C268" s="61"/>
      <c r="D268" s="61"/>
      <c r="E268" s="62"/>
      <c r="F268" s="36" t="s">
        <v>32</v>
      </c>
      <c r="G268" s="35">
        <f t="shared" si="243"/>
        <v>0</v>
      </c>
      <c r="H268" s="21">
        <v>0</v>
      </c>
      <c r="I268" s="21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64"/>
      <c r="P268" s="64"/>
      <c r="Q268" s="64"/>
      <c r="R268" s="64"/>
      <c r="S268" s="64"/>
      <c r="T268" s="64"/>
      <c r="U268" s="64"/>
      <c r="V268" s="64"/>
      <c r="W268" s="64"/>
      <c r="X268" s="64"/>
    </row>
    <row r="269" spans="1:24" ht="40.5" customHeight="1">
      <c r="A269" s="66"/>
      <c r="B269" s="72"/>
      <c r="C269" s="61"/>
      <c r="D269" s="61"/>
      <c r="E269" s="62"/>
      <c r="F269" s="37" t="s">
        <v>33</v>
      </c>
      <c r="G269" s="35">
        <f t="shared" si="243"/>
        <v>0</v>
      </c>
      <c r="H269" s="21">
        <v>0</v>
      </c>
      <c r="I269" s="21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64"/>
      <c r="P269" s="64"/>
      <c r="Q269" s="64"/>
      <c r="R269" s="64"/>
      <c r="S269" s="64"/>
      <c r="T269" s="64"/>
      <c r="U269" s="64"/>
      <c r="V269" s="64"/>
      <c r="W269" s="64"/>
      <c r="X269" s="64"/>
    </row>
    <row r="270" spans="1:24" ht="21" customHeight="1">
      <c r="A270" s="80" t="s">
        <v>157</v>
      </c>
      <c r="B270" s="80"/>
      <c r="C270" s="60" t="s">
        <v>145</v>
      </c>
      <c r="D270" s="60" t="s">
        <v>229</v>
      </c>
      <c r="E270" s="62" t="s">
        <v>31</v>
      </c>
      <c r="F270" s="36" t="s">
        <v>15</v>
      </c>
      <c r="G270" s="35">
        <f t="shared" si="235"/>
        <v>42551411.870000005</v>
      </c>
      <c r="H270" s="21">
        <f t="shared" ref="H270:K270" si="249">H271+H272+H273</f>
        <v>3658412.5300000003</v>
      </c>
      <c r="I270" s="21">
        <f t="shared" si="249"/>
        <v>4361321.5</v>
      </c>
      <c r="J270" s="7">
        <f t="shared" si="249"/>
        <v>8545947.3200000003</v>
      </c>
      <c r="K270" s="7">
        <f t="shared" si="249"/>
        <v>16989462.670000002</v>
      </c>
      <c r="L270" s="7">
        <f t="shared" ref="L270:M270" si="250">L271+L272+L273</f>
        <v>3695189.1399999997</v>
      </c>
      <c r="M270" s="7">
        <f t="shared" si="250"/>
        <v>2735953.5300000003</v>
      </c>
      <c r="N270" s="7">
        <f t="shared" ref="N270" si="251">N271+N272+N273</f>
        <v>2565125.1799999997</v>
      </c>
      <c r="O270" s="64" t="s">
        <v>14</v>
      </c>
      <c r="P270" s="64" t="s">
        <v>14</v>
      </c>
      <c r="Q270" s="64" t="s">
        <v>14</v>
      </c>
      <c r="R270" s="64" t="s">
        <v>14</v>
      </c>
      <c r="S270" s="64" t="s">
        <v>14</v>
      </c>
      <c r="T270" s="64" t="s">
        <v>14</v>
      </c>
      <c r="U270" s="64" t="s">
        <v>14</v>
      </c>
      <c r="V270" s="64" t="s">
        <v>14</v>
      </c>
      <c r="W270" s="64" t="s">
        <v>14</v>
      </c>
      <c r="X270" s="64" t="s">
        <v>14</v>
      </c>
    </row>
    <row r="271" spans="1:24" ht="39.75" customHeight="1">
      <c r="A271" s="80"/>
      <c r="B271" s="80"/>
      <c r="C271" s="61"/>
      <c r="D271" s="61"/>
      <c r="E271" s="62"/>
      <c r="F271" s="36" t="s">
        <v>34</v>
      </c>
      <c r="G271" s="35">
        <f t="shared" si="235"/>
        <v>27385039.650000002</v>
      </c>
      <c r="H271" s="21">
        <f t="shared" ref="H271:L271" si="252">H171+H207</f>
        <v>2772928.6300000004</v>
      </c>
      <c r="I271" s="21">
        <f t="shared" si="252"/>
        <v>2644106.58</v>
      </c>
      <c r="J271" s="7">
        <f t="shared" si="252"/>
        <v>5594482.8600000003</v>
      </c>
      <c r="K271" s="7">
        <f t="shared" si="252"/>
        <v>7377253.7300000004</v>
      </c>
      <c r="L271" s="7">
        <f t="shared" si="252"/>
        <v>3695189.1399999997</v>
      </c>
      <c r="M271" s="7">
        <f t="shared" ref="M271:N273" si="253">M171+M207</f>
        <v>2735953.5300000003</v>
      </c>
      <c r="N271" s="7">
        <f t="shared" si="253"/>
        <v>2565125.1799999997</v>
      </c>
      <c r="O271" s="64"/>
      <c r="P271" s="64"/>
      <c r="Q271" s="64"/>
      <c r="R271" s="64"/>
      <c r="S271" s="64"/>
      <c r="T271" s="64"/>
      <c r="U271" s="64"/>
      <c r="V271" s="64"/>
      <c r="W271" s="64"/>
      <c r="X271" s="64"/>
    </row>
    <row r="272" spans="1:24" ht="36.75" customHeight="1">
      <c r="A272" s="80"/>
      <c r="B272" s="80"/>
      <c r="C272" s="61"/>
      <c r="D272" s="61"/>
      <c r="E272" s="62"/>
      <c r="F272" s="36" t="s">
        <v>32</v>
      </c>
      <c r="G272" s="35">
        <f t="shared" si="235"/>
        <v>13944216.610000001</v>
      </c>
      <c r="H272" s="21">
        <f t="shared" ref="H272:L272" si="254">H172+H208</f>
        <v>725539.14</v>
      </c>
      <c r="I272" s="21">
        <f t="shared" si="254"/>
        <v>1303975.77</v>
      </c>
      <c r="J272" s="7">
        <f t="shared" si="254"/>
        <v>2385382.06</v>
      </c>
      <c r="K272" s="7">
        <f t="shared" si="254"/>
        <v>9529319.6400000006</v>
      </c>
      <c r="L272" s="7">
        <f t="shared" si="254"/>
        <v>0</v>
      </c>
      <c r="M272" s="7">
        <f t="shared" si="253"/>
        <v>0</v>
      </c>
      <c r="N272" s="7">
        <f t="shared" si="253"/>
        <v>0</v>
      </c>
      <c r="O272" s="64"/>
      <c r="P272" s="64"/>
      <c r="Q272" s="64"/>
      <c r="R272" s="64"/>
      <c r="S272" s="64"/>
      <c r="T272" s="64"/>
      <c r="U272" s="64"/>
      <c r="V272" s="64"/>
      <c r="W272" s="64"/>
      <c r="X272" s="64"/>
    </row>
    <row r="273" spans="1:24" ht="39.75" customHeight="1">
      <c r="A273" s="80"/>
      <c r="B273" s="80"/>
      <c r="C273" s="61"/>
      <c r="D273" s="61"/>
      <c r="E273" s="62"/>
      <c r="F273" s="37" t="s">
        <v>33</v>
      </c>
      <c r="G273" s="35">
        <f t="shared" si="235"/>
        <v>1222155.6100000001</v>
      </c>
      <c r="H273" s="21">
        <f t="shared" ref="H273:L273" si="255">H173+H209</f>
        <v>159944.76</v>
      </c>
      <c r="I273" s="21">
        <f t="shared" si="255"/>
        <v>413239.15</v>
      </c>
      <c r="J273" s="7">
        <f t="shared" si="255"/>
        <v>566082.4</v>
      </c>
      <c r="K273" s="7">
        <f t="shared" si="255"/>
        <v>82889.3</v>
      </c>
      <c r="L273" s="7">
        <f t="shared" si="255"/>
        <v>0</v>
      </c>
      <c r="M273" s="7">
        <f t="shared" si="253"/>
        <v>0</v>
      </c>
      <c r="N273" s="7">
        <f t="shared" si="253"/>
        <v>0</v>
      </c>
      <c r="O273" s="64"/>
      <c r="P273" s="64"/>
      <c r="Q273" s="64"/>
      <c r="R273" s="64"/>
      <c r="S273" s="64"/>
      <c r="T273" s="64"/>
      <c r="U273" s="64"/>
      <c r="V273" s="64"/>
      <c r="W273" s="64"/>
      <c r="X273" s="64"/>
    </row>
    <row r="274" spans="1:24" ht="63" customHeight="1">
      <c r="A274" s="80" t="s">
        <v>100</v>
      </c>
      <c r="B274" s="80"/>
      <c r="C274" s="47" t="s">
        <v>145</v>
      </c>
      <c r="D274" s="47" t="s">
        <v>229</v>
      </c>
      <c r="E274" s="34" t="s">
        <v>14</v>
      </c>
      <c r="F274" s="34" t="s">
        <v>14</v>
      </c>
      <c r="G274" s="34" t="s">
        <v>14</v>
      </c>
      <c r="H274" s="54" t="s">
        <v>14</v>
      </c>
      <c r="I274" s="54" t="s">
        <v>14</v>
      </c>
      <c r="J274" s="50" t="s">
        <v>14</v>
      </c>
      <c r="K274" s="50" t="s">
        <v>14</v>
      </c>
      <c r="L274" s="50" t="s">
        <v>14</v>
      </c>
      <c r="M274" s="26" t="s">
        <v>14</v>
      </c>
      <c r="N274" s="2" t="s">
        <v>14</v>
      </c>
      <c r="O274" s="10" t="s">
        <v>14</v>
      </c>
      <c r="P274" s="10" t="s">
        <v>14</v>
      </c>
      <c r="Q274" s="10" t="s">
        <v>14</v>
      </c>
      <c r="R274" s="32" t="s">
        <v>14</v>
      </c>
      <c r="S274" s="32" t="s">
        <v>14</v>
      </c>
      <c r="T274" s="32" t="s">
        <v>14</v>
      </c>
      <c r="U274" s="32" t="s">
        <v>14</v>
      </c>
      <c r="V274" s="32" t="s">
        <v>14</v>
      </c>
      <c r="W274" s="25" t="s">
        <v>14</v>
      </c>
      <c r="X274" s="10" t="s">
        <v>14</v>
      </c>
    </row>
    <row r="275" spans="1:24" ht="21.75" customHeight="1">
      <c r="A275" s="65" t="s">
        <v>20</v>
      </c>
      <c r="B275" s="71" t="s">
        <v>46</v>
      </c>
      <c r="C275" s="60" t="s">
        <v>145</v>
      </c>
      <c r="D275" s="60" t="s">
        <v>229</v>
      </c>
      <c r="E275" s="62" t="s">
        <v>31</v>
      </c>
      <c r="F275" s="36" t="s">
        <v>15</v>
      </c>
      <c r="G275" s="35">
        <f>SUM(H275:N275)</f>
        <v>54487286.023000002</v>
      </c>
      <c r="H275" s="35">
        <f t="shared" ref="H275:K275" si="256">H276+H277+H278</f>
        <v>7986622.1699999999</v>
      </c>
      <c r="I275" s="35">
        <f t="shared" si="256"/>
        <v>8163990.5930000003</v>
      </c>
      <c r="J275" s="9">
        <f t="shared" si="256"/>
        <v>10307647.51</v>
      </c>
      <c r="K275" s="9">
        <f t="shared" si="256"/>
        <v>13965725.75</v>
      </c>
      <c r="L275" s="9">
        <f t="shared" ref="L275:M275" si="257">L276+L277+L278</f>
        <v>4407100</v>
      </c>
      <c r="M275" s="9">
        <f t="shared" si="257"/>
        <v>4222500</v>
      </c>
      <c r="N275" s="9">
        <f t="shared" ref="N275" si="258">N276+N277+N278</f>
        <v>5433700</v>
      </c>
      <c r="O275" s="69" t="s">
        <v>14</v>
      </c>
      <c r="P275" s="69" t="s">
        <v>14</v>
      </c>
      <c r="Q275" s="69" t="s">
        <v>14</v>
      </c>
      <c r="R275" s="69" t="s">
        <v>14</v>
      </c>
      <c r="S275" s="69" t="s">
        <v>14</v>
      </c>
      <c r="T275" s="69" t="s">
        <v>14</v>
      </c>
      <c r="U275" s="69" t="s">
        <v>14</v>
      </c>
      <c r="V275" s="69" t="s">
        <v>14</v>
      </c>
      <c r="W275" s="69" t="s">
        <v>14</v>
      </c>
      <c r="X275" s="69" t="s">
        <v>14</v>
      </c>
    </row>
    <row r="276" spans="1:24" ht="39.75" customHeight="1">
      <c r="A276" s="66"/>
      <c r="B276" s="72"/>
      <c r="C276" s="61"/>
      <c r="D276" s="61"/>
      <c r="E276" s="62"/>
      <c r="F276" s="36" t="s">
        <v>34</v>
      </c>
      <c r="G276" s="35">
        <f t="shared" ref="G276:G338" si="259">SUM(H276:N276)</f>
        <v>29067889.443</v>
      </c>
      <c r="H276" s="35">
        <f t="shared" ref="H276:J276" si="260">H280+H388</f>
        <v>3119293.74</v>
      </c>
      <c r="I276" s="35">
        <f t="shared" si="260"/>
        <v>3638990.5929999999</v>
      </c>
      <c r="J276" s="9">
        <f t="shared" si="260"/>
        <v>3226647.51</v>
      </c>
      <c r="K276" s="9">
        <f>K280+K388</f>
        <v>5019657.5999999996</v>
      </c>
      <c r="L276" s="9">
        <f t="shared" ref="L276" si="261">L280+L388</f>
        <v>4407100</v>
      </c>
      <c r="M276" s="9">
        <f t="shared" ref="M276:N278" si="262">M280+M388</f>
        <v>4222500</v>
      </c>
      <c r="N276" s="9">
        <f t="shared" si="262"/>
        <v>5433700</v>
      </c>
      <c r="O276" s="70"/>
      <c r="P276" s="70"/>
      <c r="Q276" s="70"/>
      <c r="R276" s="70"/>
      <c r="S276" s="70"/>
      <c r="T276" s="70"/>
      <c r="U276" s="70"/>
      <c r="V276" s="70"/>
      <c r="W276" s="70"/>
      <c r="X276" s="70"/>
    </row>
    <row r="277" spans="1:24" ht="34.5" customHeight="1">
      <c r="A277" s="66"/>
      <c r="B277" s="72"/>
      <c r="C277" s="61"/>
      <c r="D277" s="61"/>
      <c r="E277" s="62"/>
      <c r="F277" s="36" t="s">
        <v>32</v>
      </c>
      <c r="G277" s="35">
        <f t="shared" si="259"/>
        <v>25419396.579999998</v>
      </c>
      <c r="H277" s="35">
        <f t="shared" ref="H277:L277" si="263">H281+H389</f>
        <v>4867328.43</v>
      </c>
      <c r="I277" s="35">
        <f t="shared" si="263"/>
        <v>4525000</v>
      </c>
      <c r="J277" s="9">
        <f t="shared" si="263"/>
        <v>7081000</v>
      </c>
      <c r="K277" s="9">
        <f t="shared" si="263"/>
        <v>8946068.1500000004</v>
      </c>
      <c r="L277" s="9">
        <f t="shared" si="263"/>
        <v>0</v>
      </c>
      <c r="M277" s="9">
        <f t="shared" si="262"/>
        <v>0</v>
      </c>
      <c r="N277" s="9">
        <f t="shared" si="262"/>
        <v>0</v>
      </c>
      <c r="O277" s="70"/>
      <c r="P277" s="70"/>
      <c r="Q277" s="70"/>
      <c r="R277" s="70"/>
      <c r="S277" s="70"/>
      <c r="T277" s="70"/>
      <c r="U277" s="70"/>
      <c r="V277" s="70"/>
      <c r="W277" s="70"/>
      <c r="X277" s="70"/>
    </row>
    <row r="278" spans="1:24" ht="39" customHeight="1">
      <c r="A278" s="66"/>
      <c r="B278" s="72"/>
      <c r="C278" s="61"/>
      <c r="D278" s="61"/>
      <c r="E278" s="62"/>
      <c r="F278" s="37" t="s">
        <v>33</v>
      </c>
      <c r="G278" s="35">
        <f t="shared" si="259"/>
        <v>0</v>
      </c>
      <c r="H278" s="35">
        <f t="shared" ref="H278:L278" si="264">H282+H390</f>
        <v>0</v>
      </c>
      <c r="I278" s="35">
        <f t="shared" si="264"/>
        <v>0</v>
      </c>
      <c r="J278" s="9">
        <f t="shared" si="264"/>
        <v>0</v>
      </c>
      <c r="K278" s="9">
        <f t="shared" si="264"/>
        <v>0</v>
      </c>
      <c r="L278" s="9">
        <f t="shared" si="264"/>
        <v>0</v>
      </c>
      <c r="M278" s="9">
        <f t="shared" si="262"/>
        <v>0</v>
      </c>
      <c r="N278" s="9">
        <f t="shared" si="262"/>
        <v>0</v>
      </c>
      <c r="O278" s="70"/>
      <c r="P278" s="70"/>
      <c r="Q278" s="70"/>
      <c r="R278" s="70"/>
      <c r="S278" s="70"/>
      <c r="T278" s="70"/>
      <c r="U278" s="70"/>
      <c r="V278" s="70"/>
      <c r="W278" s="70"/>
      <c r="X278" s="70"/>
    </row>
    <row r="279" spans="1:24" ht="21.75" customHeight="1">
      <c r="A279" s="65" t="s">
        <v>17</v>
      </c>
      <c r="B279" s="71" t="s">
        <v>101</v>
      </c>
      <c r="C279" s="60" t="s">
        <v>145</v>
      </c>
      <c r="D279" s="60" t="s">
        <v>229</v>
      </c>
      <c r="E279" s="62" t="s">
        <v>31</v>
      </c>
      <c r="F279" s="36" t="s">
        <v>15</v>
      </c>
      <c r="G279" s="35">
        <f t="shared" si="259"/>
        <v>42576263.439999998</v>
      </c>
      <c r="H279" s="35">
        <f>H280+H281+H282</f>
        <v>6293260.1600000001</v>
      </c>
      <c r="I279" s="35">
        <f>I280+I281+I282</f>
        <v>5638119.5999999996</v>
      </c>
      <c r="J279" s="9">
        <f t="shared" ref="J279:L279" si="265">J280+J281+J282</f>
        <v>8255025.2999999998</v>
      </c>
      <c r="K279" s="9">
        <f t="shared" si="265"/>
        <v>12639858.379999999</v>
      </c>
      <c r="L279" s="9">
        <f t="shared" si="265"/>
        <v>3000000</v>
      </c>
      <c r="M279" s="9">
        <f t="shared" ref="M279:N279" si="266">M280+M281+M282</f>
        <v>2850000</v>
      </c>
      <c r="N279" s="9">
        <f t="shared" si="266"/>
        <v>3900000</v>
      </c>
      <c r="O279" s="69" t="s">
        <v>14</v>
      </c>
      <c r="P279" s="69" t="s">
        <v>14</v>
      </c>
      <c r="Q279" s="69" t="s">
        <v>14</v>
      </c>
      <c r="R279" s="69" t="s">
        <v>14</v>
      </c>
      <c r="S279" s="69" t="s">
        <v>14</v>
      </c>
      <c r="T279" s="69" t="s">
        <v>14</v>
      </c>
      <c r="U279" s="69" t="s">
        <v>14</v>
      </c>
      <c r="V279" s="69" t="s">
        <v>14</v>
      </c>
      <c r="W279" s="69" t="s">
        <v>14</v>
      </c>
      <c r="X279" s="69" t="s">
        <v>14</v>
      </c>
    </row>
    <row r="280" spans="1:24" ht="39.75" customHeight="1">
      <c r="A280" s="66"/>
      <c r="B280" s="72"/>
      <c r="C280" s="61"/>
      <c r="D280" s="61"/>
      <c r="E280" s="62"/>
      <c r="F280" s="36" t="s">
        <v>34</v>
      </c>
      <c r="G280" s="35">
        <f t="shared" si="259"/>
        <v>17156866.859999999</v>
      </c>
      <c r="H280" s="9">
        <f t="shared" ref="H280:K280" si="267">H284+H288+H292+H296+H300+H304+H308+H312+H316+H320+H324+H328+H332+H336+H340+H344+H348+H352+H356+H360+H364+H368+H372+H376</f>
        <v>1425931.73</v>
      </c>
      <c r="I280" s="9">
        <f t="shared" si="267"/>
        <v>1113119.6000000001</v>
      </c>
      <c r="J280" s="9">
        <f t="shared" si="267"/>
        <v>1174025.2999999998</v>
      </c>
      <c r="K280" s="9">
        <f t="shared" si="267"/>
        <v>3693790.2299999995</v>
      </c>
      <c r="L280" s="9">
        <f>L284+L288+L292+L296+L300+L304+L308+L312+L316+L320+L324+L328+L332+L336+L340+L344+L348+L352+L356+L360+L364+L368+L372+L376</f>
        <v>3000000</v>
      </c>
      <c r="M280" s="9">
        <f t="shared" ref="M280:N280" si="268">M284+M288+M292+M296+M300+M304+M308+M312+M316+M320+M324+M328+M332+M336+M340+M344+M348+M352+M356+M360+M364+M368+M372+M376</f>
        <v>2850000</v>
      </c>
      <c r="N280" s="9">
        <f t="shared" si="268"/>
        <v>3900000</v>
      </c>
      <c r="O280" s="70"/>
      <c r="P280" s="70"/>
      <c r="Q280" s="70"/>
      <c r="R280" s="70"/>
      <c r="S280" s="70"/>
      <c r="T280" s="70"/>
      <c r="U280" s="70"/>
      <c r="V280" s="70"/>
      <c r="W280" s="70"/>
      <c r="X280" s="70"/>
    </row>
    <row r="281" spans="1:24" ht="39" customHeight="1">
      <c r="A281" s="66"/>
      <c r="B281" s="72"/>
      <c r="C281" s="61"/>
      <c r="D281" s="61"/>
      <c r="E281" s="62"/>
      <c r="F281" s="36" t="s">
        <v>32</v>
      </c>
      <c r="G281" s="35">
        <f t="shared" si="259"/>
        <v>25419396.579999998</v>
      </c>
      <c r="H281" s="35">
        <f>H285+H289+H293+H297+H301+H305+H309+H313+H317+H321+H325+H329+H333+H337+H341+H345+H353</f>
        <v>4867328.43</v>
      </c>
      <c r="I281" s="35">
        <f>I285+I289+I293+I297+I301+I305+I309+I313+I317+I321+I325+I329+I333+I337+I341+I345+I353+I357+I361+I365+I369</f>
        <v>4525000</v>
      </c>
      <c r="J281" s="9">
        <f>J285+J289+J293+J297+J301+J305+J309+J313+J317+J321+J325+J329+J333+J337+J341+J345+J353</f>
        <v>7081000</v>
      </c>
      <c r="K281" s="9">
        <f>K285+K289+K293+K297+K301+K305+K309+K313+K317+K321+K325+K329+K333+K337+K341+K345+K349+K353+K357+K361+K365++K369+K373+K377+K381+K385</f>
        <v>8946068.1500000004</v>
      </c>
      <c r="L281" s="9">
        <f t="shared" ref="L281" si="269">L285+L289+L293+L297+L301+L305+L309+L313+L317+L321+L325+L329+L333+L337+L341+L345+L353</f>
        <v>0</v>
      </c>
      <c r="M281" s="9">
        <f t="shared" ref="M281:N281" si="270">M285+M289+M293+M297+M301+M305+M309+M313+M317+M321+M325+M329+M333+M337+M341+M345+M353</f>
        <v>0</v>
      </c>
      <c r="N281" s="9">
        <f t="shared" si="270"/>
        <v>0</v>
      </c>
      <c r="O281" s="70"/>
      <c r="P281" s="70"/>
      <c r="Q281" s="70"/>
      <c r="R281" s="70"/>
      <c r="S281" s="70"/>
      <c r="T281" s="70"/>
      <c r="U281" s="70"/>
      <c r="V281" s="70"/>
      <c r="W281" s="70"/>
      <c r="X281" s="70"/>
    </row>
    <row r="282" spans="1:24" ht="36" customHeight="1">
      <c r="A282" s="66"/>
      <c r="B282" s="72"/>
      <c r="C282" s="61"/>
      <c r="D282" s="61"/>
      <c r="E282" s="62"/>
      <c r="F282" s="37" t="s">
        <v>33</v>
      </c>
      <c r="G282" s="35">
        <f t="shared" si="259"/>
        <v>0</v>
      </c>
      <c r="H282" s="35">
        <f t="shared" ref="H282" si="271">H286+H290+H294+H298+H302+H306+H310+H314+H318+H322+H326+H330+H334+H338+H342+H346+H354</f>
        <v>0</v>
      </c>
      <c r="I282" s="35">
        <f>I286+I290+I294+I298+I302+I306+I310+I314+I318+I322+I326+I330+I334+I338+I342+I346+I354+I358+I362+I366+I370</f>
        <v>0</v>
      </c>
      <c r="J282" s="9">
        <f>J286+J290+J294+J298+J302+J306+J310+J314+J318+J322+J326+J330+J334+J338+J342+J346+J354+J358+J362+J366+J370</f>
        <v>0</v>
      </c>
      <c r="K282" s="9">
        <f t="shared" ref="K282:L282" si="272">K286+K290+K294+K298+K302+K306+K310+K314+K318+K322+K326+K330+K334+K338+K342+K346+K354+K358+K362+K366+K370</f>
        <v>0</v>
      </c>
      <c r="L282" s="9">
        <f t="shared" si="272"/>
        <v>0</v>
      </c>
      <c r="M282" s="9">
        <f t="shared" ref="M282:N282" si="273">M286+M290+M294+M298+M302+M306+M310+M314+M318+M322+M326+M330+M334+M338+M342+M346+M354+M358+M362+M366+M370</f>
        <v>0</v>
      </c>
      <c r="N282" s="9">
        <f t="shared" si="273"/>
        <v>0</v>
      </c>
      <c r="O282" s="70"/>
      <c r="P282" s="70"/>
      <c r="Q282" s="70"/>
      <c r="R282" s="70"/>
      <c r="S282" s="70"/>
      <c r="T282" s="70"/>
      <c r="U282" s="70"/>
      <c r="V282" s="70"/>
      <c r="W282" s="70"/>
      <c r="X282" s="70"/>
    </row>
    <row r="283" spans="1:24" ht="21.75" customHeight="1">
      <c r="A283" s="65" t="s">
        <v>21</v>
      </c>
      <c r="B283" s="71" t="s">
        <v>253</v>
      </c>
      <c r="C283" s="60" t="s">
        <v>145</v>
      </c>
      <c r="D283" s="60" t="s">
        <v>229</v>
      </c>
      <c r="E283" s="62" t="s">
        <v>31</v>
      </c>
      <c r="F283" s="36" t="s">
        <v>15</v>
      </c>
      <c r="G283" s="35">
        <f t="shared" si="259"/>
        <v>300000</v>
      </c>
      <c r="H283" s="35">
        <f t="shared" ref="H283:K283" si="274">H284+H285</f>
        <v>0</v>
      </c>
      <c r="I283" s="35">
        <f t="shared" si="274"/>
        <v>0</v>
      </c>
      <c r="J283" s="9">
        <f t="shared" si="274"/>
        <v>0</v>
      </c>
      <c r="K283" s="9">
        <f t="shared" si="274"/>
        <v>0</v>
      </c>
      <c r="L283" s="9">
        <f t="shared" ref="L283:M283" si="275">L284+L285</f>
        <v>300000</v>
      </c>
      <c r="M283" s="9">
        <f t="shared" si="275"/>
        <v>0</v>
      </c>
      <c r="N283" s="9">
        <f t="shared" ref="N283" si="276">N284+N285</f>
        <v>0</v>
      </c>
      <c r="O283" s="73" t="s">
        <v>126</v>
      </c>
      <c r="P283" s="60" t="s">
        <v>127</v>
      </c>
      <c r="Q283" s="116">
        <f>SUM(R283:X286)</f>
        <v>2000</v>
      </c>
      <c r="R283" s="81">
        <v>0</v>
      </c>
      <c r="S283" s="81">
        <v>0</v>
      </c>
      <c r="T283" s="81">
        <v>0</v>
      </c>
      <c r="U283" s="81">
        <v>500</v>
      </c>
      <c r="V283" s="81">
        <v>500</v>
      </c>
      <c r="W283" s="81">
        <v>500</v>
      </c>
      <c r="X283" s="81">
        <v>500</v>
      </c>
    </row>
    <row r="284" spans="1:24" ht="40.5" customHeight="1">
      <c r="A284" s="66"/>
      <c r="B284" s="72"/>
      <c r="C284" s="61"/>
      <c r="D284" s="61"/>
      <c r="E284" s="62"/>
      <c r="F284" s="36" t="s">
        <v>34</v>
      </c>
      <c r="G284" s="35">
        <f t="shared" si="259"/>
        <v>300000</v>
      </c>
      <c r="H284" s="35">
        <v>0</v>
      </c>
      <c r="I284" s="35">
        <v>0</v>
      </c>
      <c r="J284" s="9">
        <v>0</v>
      </c>
      <c r="K284" s="9">
        <v>0</v>
      </c>
      <c r="L284" s="9">
        <v>300000</v>
      </c>
      <c r="M284" s="9">
        <v>0</v>
      </c>
      <c r="N284" s="9">
        <v>0</v>
      </c>
      <c r="O284" s="84"/>
      <c r="P284" s="61"/>
      <c r="Q284" s="116"/>
      <c r="R284" s="82"/>
      <c r="S284" s="82"/>
      <c r="T284" s="82"/>
      <c r="U284" s="82"/>
      <c r="V284" s="82"/>
      <c r="W284" s="82"/>
      <c r="X284" s="82"/>
    </row>
    <row r="285" spans="1:24" ht="33.75" customHeight="1">
      <c r="A285" s="66"/>
      <c r="B285" s="72"/>
      <c r="C285" s="61"/>
      <c r="D285" s="61"/>
      <c r="E285" s="62"/>
      <c r="F285" s="36" t="s">
        <v>32</v>
      </c>
      <c r="G285" s="35">
        <f t="shared" si="259"/>
        <v>0</v>
      </c>
      <c r="H285" s="35">
        <v>0</v>
      </c>
      <c r="I285" s="35">
        <v>0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84"/>
      <c r="P285" s="61"/>
      <c r="Q285" s="116"/>
      <c r="R285" s="82"/>
      <c r="S285" s="82"/>
      <c r="T285" s="82"/>
      <c r="U285" s="82"/>
      <c r="V285" s="82"/>
      <c r="W285" s="82"/>
      <c r="X285" s="82"/>
    </row>
    <row r="286" spans="1:24" ht="39" customHeight="1">
      <c r="A286" s="66"/>
      <c r="B286" s="72"/>
      <c r="C286" s="61"/>
      <c r="D286" s="61"/>
      <c r="E286" s="62"/>
      <c r="F286" s="37" t="s">
        <v>33</v>
      </c>
      <c r="G286" s="35">
        <f t="shared" si="259"/>
        <v>0</v>
      </c>
      <c r="H286" s="21">
        <v>0</v>
      </c>
      <c r="I286" s="21">
        <v>0</v>
      </c>
      <c r="J286" s="7">
        <v>0</v>
      </c>
      <c r="K286" s="7">
        <v>0</v>
      </c>
      <c r="L286" s="7">
        <v>0</v>
      </c>
      <c r="M286" s="7">
        <v>0</v>
      </c>
      <c r="N286" s="7">
        <v>0</v>
      </c>
      <c r="O286" s="74"/>
      <c r="P286" s="75"/>
      <c r="Q286" s="116"/>
      <c r="R286" s="83"/>
      <c r="S286" s="83"/>
      <c r="T286" s="83"/>
      <c r="U286" s="83"/>
      <c r="V286" s="83"/>
      <c r="W286" s="83"/>
      <c r="X286" s="83"/>
    </row>
    <row r="287" spans="1:24" ht="21.75" customHeight="1">
      <c r="A287" s="65" t="s">
        <v>22</v>
      </c>
      <c r="B287" s="71" t="s">
        <v>226</v>
      </c>
      <c r="C287" s="60" t="s">
        <v>145</v>
      </c>
      <c r="D287" s="60" t="s">
        <v>229</v>
      </c>
      <c r="E287" s="62" t="s">
        <v>31</v>
      </c>
      <c r="F287" s="36" t="s">
        <v>15</v>
      </c>
      <c r="G287" s="35">
        <f t="shared" si="259"/>
        <v>150000</v>
      </c>
      <c r="H287" s="35">
        <f t="shared" ref="H287:N287" si="277">H288</f>
        <v>0</v>
      </c>
      <c r="I287" s="35">
        <f t="shared" si="277"/>
        <v>0</v>
      </c>
      <c r="J287" s="9">
        <f t="shared" si="277"/>
        <v>0</v>
      </c>
      <c r="K287" s="9">
        <f t="shared" si="277"/>
        <v>0</v>
      </c>
      <c r="L287" s="9">
        <f t="shared" si="277"/>
        <v>150000</v>
      </c>
      <c r="M287" s="9">
        <f t="shared" si="277"/>
        <v>0</v>
      </c>
      <c r="N287" s="9">
        <f t="shared" si="277"/>
        <v>0</v>
      </c>
      <c r="O287" s="69" t="s">
        <v>14</v>
      </c>
      <c r="P287" s="69" t="s">
        <v>14</v>
      </c>
      <c r="Q287" s="69" t="s">
        <v>14</v>
      </c>
      <c r="R287" s="69" t="s">
        <v>14</v>
      </c>
      <c r="S287" s="69" t="s">
        <v>14</v>
      </c>
      <c r="T287" s="69" t="s">
        <v>14</v>
      </c>
      <c r="U287" s="69" t="s">
        <v>14</v>
      </c>
      <c r="V287" s="69" t="s">
        <v>14</v>
      </c>
      <c r="W287" s="69" t="s">
        <v>14</v>
      </c>
      <c r="X287" s="69" t="s">
        <v>14</v>
      </c>
    </row>
    <row r="288" spans="1:24" ht="40.5" customHeight="1">
      <c r="A288" s="66"/>
      <c r="B288" s="72"/>
      <c r="C288" s="61"/>
      <c r="D288" s="61"/>
      <c r="E288" s="62"/>
      <c r="F288" s="36" t="s">
        <v>34</v>
      </c>
      <c r="G288" s="35">
        <f t="shared" si="259"/>
        <v>150000</v>
      </c>
      <c r="H288" s="35">
        <v>0</v>
      </c>
      <c r="I288" s="35">
        <v>0</v>
      </c>
      <c r="J288" s="9">
        <v>0</v>
      </c>
      <c r="K288" s="9">
        <v>0</v>
      </c>
      <c r="L288" s="9">
        <v>150000</v>
      </c>
      <c r="M288" s="9">
        <v>0</v>
      </c>
      <c r="N288" s="9">
        <v>0</v>
      </c>
      <c r="O288" s="70"/>
      <c r="P288" s="70"/>
      <c r="Q288" s="70"/>
      <c r="R288" s="70"/>
      <c r="S288" s="70"/>
      <c r="T288" s="70"/>
      <c r="U288" s="70"/>
      <c r="V288" s="70"/>
      <c r="W288" s="70"/>
      <c r="X288" s="70"/>
    </row>
    <row r="289" spans="1:24" ht="33.75" customHeight="1">
      <c r="A289" s="66"/>
      <c r="B289" s="72"/>
      <c r="C289" s="61"/>
      <c r="D289" s="61"/>
      <c r="E289" s="62"/>
      <c r="F289" s="36" t="s">
        <v>32</v>
      </c>
      <c r="G289" s="35">
        <f t="shared" si="259"/>
        <v>0</v>
      </c>
      <c r="H289" s="21">
        <v>0</v>
      </c>
      <c r="I289" s="21">
        <v>0</v>
      </c>
      <c r="J289" s="7">
        <v>0</v>
      </c>
      <c r="K289" s="7">
        <v>0</v>
      </c>
      <c r="L289" s="7">
        <v>0</v>
      </c>
      <c r="M289" s="7">
        <v>0</v>
      </c>
      <c r="N289" s="7">
        <v>0</v>
      </c>
      <c r="O289" s="70"/>
      <c r="P289" s="70"/>
      <c r="Q289" s="70"/>
      <c r="R289" s="70"/>
      <c r="S289" s="70"/>
      <c r="T289" s="70"/>
      <c r="U289" s="70"/>
      <c r="V289" s="70"/>
      <c r="W289" s="70"/>
      <c r="X289" s="70"/>
    </row>
    <row r="290" spans="1:24" ht="39" customHeight="1">
      <c r="A290" s="87"/>
      <c r="B290" s="88"/>
      <c r="C290" s="61"/>
      <c r="D290" s="61"/>
      <c r="E290" s="62"/>
      <c r="F290" s="37" t="s">
        <v>33</v>
      </c>
      <c r="G290" s="35">
        <f t="shared" si="259"/>
        <v>0</v>
      </c>
      <c r="H290" s="21">
        <v>0</v>
      </c>
      <c r="I290" s="21">
        <v>0</v>
      </c>
      <c r="J290" s="7">
        <v>0</v>
      </c>
      <c r="K290" s="7">
        <v>0</v>
      </c>
      <c r="L290" s="7">
        <v>0</v>
      </c>
      <c r="M290" s="7">
        <v>0</v>
      </c>
      <c r="N290" s="7">
        <v>0</v>
      </c>
      <c r="O290" s="63"/>
      <c r="P290" s="63"/>
      <c r="Q290" s="63"/>
      <c r="R290" s="63"/>
      <c r="S290" s="63"/>
      <c r="T290" s="63"/>
      <c r="U290" s="63"/>
      <c r="V290" s="63"/>
      <c r="W290" s="63"/>
      <c r="X290" s="63"/>
    </row>
    <row r="291" spans="1:24" ht="21.75" customHeight="1">
      <c r="A291" s="65" t="s">
        <v>55</v>
      </c>
      <c r="B291" s="71" t="s">
        <v>182</v>
      </c>
      <c r="C291" s="60" t="s">
        <v>145</v>
      </c>
      <c r="D291" s="60" t="s">
        <v>229</v>
      </c>
      <c r="E291" s="62" t="s">
        <v>31</v>
      </c>
      <c r="F291" s="36" t="s">
        <v>15</v>
      </c>
      <c r="G291" s="35">
        <f t="shared" si="259"/>
        <v>2743696.44</v>
      </c>
      <c r="H291" s="35">
        <f>H292+H293+H294</f>
        <v>2743696.44</v>
      </c>
      <c r="I291" s="35">
        <f t="shared" ref="I291:N291" si="278">I292</f>
        <v>0</v>
      </c>
      <c r="J291" s="9">
        <f t="shared" si="278"/>
        <v>0</v>
      </c>
      <c r="K291" s="9">
        <f t="shared" si="278"/>
        <v>0</v>
      </c>
      <c r="L291" s="9">
        <f t="shared" si="278"/>
        <v>0</v>
      </c>
      <c r="M291" s="9">
        <f t="shared" si="278"/>
        <v>0</v>
      </c>
      <c r="N291" s="9">
        <f t="shared" si="278"/>
        <v>0</v>
      </c>
      <c r="O291" s="69" t="s">
        <v>14</v>
      </c>
      <c r="P291" s="69" t="s">
        <v>14</v>
      </c>
      <c r="Q291" s="69" t="s">
        <v>14</v>
      </c>
      <c r="R291" s="69" t="s">
        <v>14</v>
      </c>
      <c r="S291" s="69" t="s">
        <v>14</v>
      </c>
      <c r="T291" s="69" t="s">
        <v>14</v>
      </c>
      <c r="U291" s="69" t="s">
        <v>14</v>
      </c>
      <c r="V291" s="69" t="s">
        <v>14</v>
      </c>
      <c r="W291" s="69" t="s">
        <v>14</v>
      </c>
      <c r="X291" s="69" t="s">
        <v>14</v>
      </c>
    </row>
    <row r="292" spans="1:24" ht="40.5" customHeight="1">
      <c r="A292" s="66"/>
      <c r="B292" s="72"/>
      <c r="C292" s="61"/>
      <c r="D292" s="61"/>
      <c r="E292" s="62"/>
      <c r="F292" s="36" t="s">
        <v>34</v>
      </c>
      <c r="G292" s="35">
        <f t="shared" si="259"/>
        <v>446552.32000000001</v>
      </c>
      <c r="H292" s="35">
        <v>446552.32000000001</v>
      </c>
      <c r="I292" s="35">
        <v>0</v>
      </c>
      <c r="J292" s="9">
        <v>0</v>
      </c>
      <c r="K292" s="9">
        <v>0</v>
      </c>
      <c r="L292" s="9">
        <v>0</v>
      </c>
      <c r="M292" s="9">
        <v>0</v>
      </c>
      <c r="N292" s="9">
        <v>0</v>
      </c>
      <c r="O292" s="70"/>
      <c r="P292" s="70"/>
      <c r="Q292" s="70"/>
      <c r="R292" s="70"/>
      <c r="S292" s="70"/>
      <c r="T292" s="70"/>
      <c r="U292" s="70"/>
      <c r="V292" s="70"/>
      <c r="W292" s="70"/>
      <c r="X292" s="70"/>
    </row>
    <row r="293" spans="1:24" ht="33.75" customHeight="1">
      <c r="A293" s="66"/>
      <c r="B293" s="72"/>
      <c r="C293" s="61"/>
      <c r="D293" s="61"/>
      <c r="E293" s="62"/>
      <c r="F293" s="36" t="s">
        <v>32</v>
      </c>
      <c r="G293" s="35">
        <f t="shared" si="259"/>
        <v>2297144.12</v>
      </c>
      <c r="H293" s="21">
        <v>2297144.12</v>
      </c>
      <c r="I293" s="21">
        <v>0</v>
      </c>
      <c r="J293" s="7">
        <v>0</v>
      </c>
      <c r="K293" s="7">
        <v>0</v>
      </c>
      <c r="L293" s="7">
        <v>0</v>
      </c>
      <c r="M293" s="7">
        <v>0</v>
      </c>
      <c r="N293" s="7">
        <v>0</v>
      </c>
      <c r="O293" s="70"/>
      <c r="P293" s="70"/>
      <c r="Q293" s="70"/>
      <c r="R293" s="70"/>
      <c r="S293" s="70"/>
      <c r="T293" s="70"/>
      <c r="U293" s="70"/>
      <c r="V293" s="70"/>
      <c r="W293" s="70"/>
      <c r="X293" s="70"/>
    </row>
    <row r="294" spans="1:24" ht="39" customHeight="1">
      <c r="A294" s="66"/>
      <c r="B294" s="72"/>
      <c r="C294" s="61"/>
      <c r="D294" s="61"/>
      <c r="E294" s="62"/>
      <c r="F294" s="37" t="s">
        <v>33</v>
      </c>
      <c r="G294" s="35">
        <f t="shared" si="259"/>
        <v>0</v>
      </c>
      <c r="H294" s="21">
        <v>0</v>
      </c>
      <c r="I294" s="21">
        <v>0</v>
      </c>
      <c r="J294" s="7">
        <v>0</v>
      </c>
      <c r="K294" s="7">
        <v>0</v>
      </c>
      <c r="L294" s="7">
        <v>0</v>
      </c>
      <c r="M294" s="7">
        <v>0</v>
      </c>
      <c r="N294" s="7">
        <v>0</v>
      </c>
      <c r="O294" s="70"/>
      <c r="P294" s="70"/>
      <c r="Q294" s="70"/>
      <c r="R294" s="70"/>
      <c r="S294" s="70"/>
      <c r="T294" s="70"/>
      <c r="U294" s="70"/>
      <c r="V294" s="70"/>
      <c r="W294" s="70"/>
      <c r="X294" s="70"/>
    </row>
    <row r="295" spans="1:24" ht="21.75" customHeight="1">
      <c r="A295" s="65" t="s">
        <v>102</v>
      </c>
      <c r="B295" s="71" t="s">
        <v>244</v>
      </c>
      <c r="C295" s="60" t="s">
        <v>145</v>
      </c>
      <c r="D295" s="60" t="s">
        <v>229</v>
      </c>
      <c r="E295" s="62" t="s">
        <v>31</v>
      </c>
      <c r="F295" s="36" t="s">
        <v>15</v>
      </c>
      <c r="G295" s="35">
        <f t="shared" si="259"/>
        <v>1957655.72</v>
      </c>
      <c r="H295" s="35">
        <f>H296+H297+H298</f>
        <v>1457655.72</v>
      </c>
      <c r="I295" s="35">
        <f t="shared" ref="I295:N295" si="279">I296</f>
        <v>0</v>
      </c>
      <c r="J295" s="9">
        <f t="shared" si="279"/>
        <v>0</v>
      </c>
      <c r="K295" s="9">
        <f t="shared" si="279"/>
        <v>0</v>
      </c>
      <c r="L295" s="9">
        <f t="shared" si="279"/>
        <v>0</v>
      </c>
      <c r="M295" s="9">
        <f t="shared" si="279"/>
        <v>0</v>
      </c>
      <c r="N295" s="9">
        <f t="shared" si="279"/>
        <v>500000</v>
      </c>
      <c r="O295" s="69" t="s">
        <v>14</v>
      </c>
      <c r="P295" s="69" t="s">
        <v>14</v>
      </c>
      <c r="Q295" s="69" t="s">
        <v>14</v>
      </c>
      <c r="R295" s="69" t="s">
        <v>14</v>
      </c>
      <c r="S295" s="69" t="s">
        <v>14</v>
      </c>
      <c r="T295" s="69" t="s">
        <v>14</v>
      </c>
      <c r="U295" s="69" t="s">
        <v>14</v>
      </c>
      <c r="V295" s="69" t="s">
        <v>14</v>
      </c>
      <c r="W295" s="69" t="s">
        <v>14</v>
      </c>
      <c r="X295" s="69" t="s">
        <v>14</v>
      </c>
    </row>
    <row r="296" spans="1:24" ht="40.5" customHeight="1">
      <c r="A296" s="66"/>
      <c r="B296" s="72"/>
      <c r="C296" s="61"/>
      <c r="D296" s="61"/>
      <c r="E296" s="62"/>
      <c r="F296" s="36" t="s">
        <v>34</v>
      </c>
      <c r="G296" s="35">
        <f t="shared" si="259"/>
        <v>737241.83</v>
      </c>
      <c r="H296" s="35">
        <v>237241.83</v>
      </c>
      <c r="I296" s="35">
        <v>0</v>
      </c>
      <c r="J296" s="9">
        <v>0</v>
      </c>
      <c r="K296" s="9">
        <v>0</v>
      </c>
      <c r="L296" s="9">
        <v>0</v>
      </c>
      <c r="M296" s="9">
        <v>0</v>
      </c>
      <c r="N296" s="9">
        <v>500000</v>
      </c>
      <c r="O296" s="70"/>
      <c r="P296" s="70"/>
      <c r="Q296" s="70"/>
      <c r="R296" s="70"/>
      <c r="S296" s="70"/>
      <c r="T296" s="70"/>
      <c r="U296" s="70"/>
      <c r="V296" s="70"/>
      <c r="W296" s="70"/>
      <c r="X296" s="70"/>
    </row>
    <row r="297" spans="1:24" ht="36" customHeight="1">
      <c r="A297" s="66"/>
      <c r="B297" s="72"/>
      <c r="C297" s="61"/>
      <c r="D297" s="61"/>
      <c r="E297" s="62"/>
      <c r="F297" s="36" t="s">
        <v>32</v>
      </c>
      <c r="G297" s="35">
        <f t="shared" si="259"/>
        <v>1220413.8899999999</v>
      </c>
      <c r="H297" s="21">
        <v>1220413.8899999999</v>
      </c>
      <c r="I297" s="21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70"/>
      <c r="P297" s="70"/>
      <c r="Q297" s="70"/>
      <c r="R297" s="70"/>
      <c r="S297" s="70"/>
      <c r="T297" s="70"/>
      <c r="U297" s="70"/>
      <c r="V297" s="70"/>
      <c r="W297" s="70"/>
      <c r="X297" s="70"/>
    </row>
    <row r="298" spans="1:24" ht="39" customHeight="1">
      <c r="A298" s="87"/>
      <c r="B298" s="88"/>
      <c r="C298" s="61"/>
      <c r="D298" s="61"/>
      <c r="E298" s="62"/>
      <c r="F298" s="37" t="s">
        <v>33</v>
      </c>
      <c r="G298" s="35">
        <f t="shared" si="259"/>
        <v>0</v>
      </c>
      <c r="H298" s="21">
        <v>0</v>
      </c>
      <c r="I298" s="21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63"/>
      <c r="P298" s="63"/>
      <c r="Q298" s="63"/>
      <c r="R298" s="63"/>
      <c r="S298" s="63"/>
      <c r="T298" s="63"/>
      <c r="U298" s="63"/>
      <c r="V298" s="63"/>
      <c r="W298" s="63"/>
      <c r="X298" s="63"/>
    </row>
    <row r="299" spans="1:24" ht="21.75" customHeight="1">
      <c r="A299" s="65" t="s">
        <v>103</v>
      </c>
      <c r="B299" s="71" t="s">
        <v>167</v>
      </c>
      <c r="C299" s="60" t="s">
        <v>145</v>
      </c>
      <c r="D299" s="60" t="s">
        <v>229</v>
      </c>
      <c r="E299" s="62" t="s">
        <v>31</v>
      </c>
      <c r="F299" s="36" t="s">
        <v>15</v>
      </c>
      <c r="G299" s="35">
        <f t="shared" si="259"/>
        <v>1612158.45</v>
      </c>
      <c r="H299" s="35">
        <f>H300+H301+H302</f>
        <v>1612158.45</v>
      </c>
      <c r="I299" s="35">
        <f t="shared" ref="I299:N299" si="280">I300</f>
        <v>0</v>
      </c>
      <c r="J299" s="9">
        <f t="shared" si="280"/>
        <v>0</v>
      </c>
      <c r="K299" s="9">
        <f t="shared" si="280"/>
        <v>0</v>
      </c>
      <c r="L299" s="9">
        <f t="shared" si="280"/>
        <v>0</v>
      </c>
      <c r="M299" s="9">
        <f t="shared" si="280"/>
        <v>0</v>
      </c>
      <c r="N299" s="9">
        <f t="shared" si="280"/>
        <v>0</v>
      </c>
      <c r="O299" s="69" t="s">
        <v>14</v>
      </c>
      <c r="P299" s="69" t="s">
        <v>14</v>
      </c>
      <c r="Q299" s="69" t="s">
        <v>14</v>
      </c>
      <c r="R299" s="69" t="s">
        <v>14</v>
      </c>
      <c r="S299" s="69" t="s">
        <v>14</v>
      </c>
      <c r="T299" s="69" t="s">
        <v>14</v>
      </c>
      <c r="U299" s="69" t="s">
        <v>14</v>
      </c>
      <c r="V299" s="69" t="s">
        <v>14</v>
      </c>
      <c r="W299" s="69" t="s">
        <v>14</v>
      </c>
      <c r="X299" s="69" t="s">
        <v>14</v>
      </c>
    </row>
    <row r="300" spans="1:24" ht="40.5" customHeight="1">
      <c r="A300" s="66"/>
      <c r="B300" s="72"/>
      <c r="C300" s="61"/>
      <c r="D300" s="61"/>
      <c r="E300" s="62"/>
      <c r="F300" s="36" t="s">
        <v>34</v>
      </c>
      <c r="G300" s="35">
        <f t="shared" si="259"/>
        <v>262388.03000000003</v>
      </c>
      <c r="H300" s="35">
        <v>262388.03000000003</v>
      </c>
      <c r="I300" s="35">
        <v>0</v>
      </c>
      <c r="J300" s="9">
        <v>0</v>
      </c>
      <c r="K300" s="9">
        <v>0</v>
      </c>
      <c r="L300" s="9">
        <v>0</v>
      </c>
      <c r="M300" s="9">
        <v>0</v>
      </c>
      <c r="N300" s="9">
        <v>0</v>
      </c>
      <c r="O300" s="70"/>
      <c r="P300" s="70"/>
      <c r="Q300" s="70"/>
      <c r="R300" s="70"/>
      <c r="S300" s="70"/>
      <c r="T300" s="70"/>
      <c r="U300" s="70"/>
      <c r="V300" s="70"/>
      <c r="W300" s="70"/>
      <c r="X300" s="70"/>
    </row>
    <row r="301" spans="1:24" ht="39" customHeight="1">
      <c r="A301" s="66"/>
      <c r="B301" s="72"/>
      <c r="C301" s="61"/>
      <c r="D301" s="61"/>
      <c r="E301" s="62"/>
      <c r="F301" s="36" t="s">
        <v>32</v>
      </c>
      <c r="G301" s="35">
        <f t="shared" si="259"/>
        <v>1349770.42</v>
      </c>
      <c r="H301" s="21">
        <v>1349770.42</v>
      </c>
      <c r="I301" s="21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0"/>
      <c r="P301" s="70"/>
      <c r="Q301" s="70"/>
      <c r="R301" s="70"/>
      <c r="S301" s="70"/>
      <c r="T301" s="70"/>
      <c r="U301" s="70"/>
      <c r="V301" s="70"/>
      <c r="W301" s="70"/>
      <c r="X301" s="70"/>
    </row>
    <row r="302" spans="1:24" ht="39" customHeight="1">
      <c r="A302" s="66"/>
      <c r="B302" s="72"/>
      <c r="C302" s="61"/>
      <c r="D302" s="61"/>
      <c r="E302" s="62"/>
      <c r="F302" s="37" t="s">
        <v>33</v>
      </c>
      <c r="G302" s="35">
        <f t="shared" si="259"/>
        <v>0</v>
      </c>
      <c r="H302" s="21">
        <v>0</v>
      </c>
      <c r="I302" s="21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0"/>
      <c r="P302" s="70"/>
      <c r="Q302" s="70"/>
      <c r="R302" s="70"/>
      <c r="S302" s="70"/>
      <c r="T302" s="70"/>
      <c r="U302" s="70"/>
      <c r="V302" s="70"/>
      <c r="W302" s="70"/>
      <c r="X302" s="70"/>
    </row>
    <row r="303" spans="1:24" ht="21.75" customHeight="1">
      <c r="A303" s="65" t="s">
        <v>104</v>
      </c>
      <c r="B303" s="71" t="s">
        <v>166</v>
      </c>
      <c r="C303" s="60" t="s">
        <v>145</v>
      </c>
      <c r="D303" s="60" t="s">
        <v>229</v>
      </c>
      <c r="E303" s="62" t="s">
        <v>31</v>
      </c>
      <c r="F303" s="36" t="s">
        <v>15</v>
      </c>
      <c r="G303" s="35">
        <f t="shared" si="259"/>
        <v>479749.55</v>
      </c>
      <c r="H303" s="35">
        <f t="shared" ref="H303:N303" si="281">H304</f>
        <v>479749.55</v>
      </c>
      <c r="I303" s="35">
        <f t="shared" si="281"/>
        <v>0</v>
      </c>
      <c r="J303" s="9">
        <f t="shared" si="281"/>
        <v>0</v>
      </c>
      <c r="K303" s="9">
        <f t="shared" si="281"/>
        <v>0</v>
      </c>
      <c r="L303" s="9">
        <f t="shared" si="281"/>
        <v>0</v>
      </c>
      <c r="M303" s="9">
        <f t="shared" si="281"/>
        <v>0</v>
      </c>
      <c r="N303" s="9">
        <f t="shared" si="281"/>
        <v>0</v>
      </c>
      <c r="O303" s="69" t="s">
        <v>14</v>
      </c>
      <c r="P303" s="69" t="s">
        <v>14</v>
      </c>
      <c r="Q303" s="69" t="s">
        <v>14</v>
      </c>
      <c r="R303" s="69" t="s">
        <v>14</v>
      </c>
      <c r="S303" s="69" t="s">
        <v>14</v>
      </c>
      <c r="T303" s="69" t="s">
        <v>14</v>
      </c>
      <c r="U303" s="69" t="s">
        <v>14</v>
      </c>
      <c r="V303" s="69" t="s">
        <v>14</v>
      </c>
      <c r="W303" s="69" t="s">
        <v>14</v>
      </c>
      <c r="X303" s="69" t="s">
        <v>14</v>
      </c>
    </row>
    <row r="304" spans="1:24" ht="40.5" customHeight="1">
      <c r="A304" s="66"/>
      <c r="B304" s="72"/>
      <c r="C304" s="61"/>
      <c r="D304" s="61"/>
      <c r="E304" s="62"/>
      <c r="F304" s="36" t="s">
        <v>34</v>
      </c>
      <c r="G304" s="35">
        <f t="shared" si="259"/>
        <v>479749.55</v>
      </c>
      <c r="H304" s="35">
        <v>479749.55</v>
      </c>
      <c r="I304" s="35">
        <v>0</v>
      </c>
      <c r="J304" s="9">
        <v>0</v>
      </c>
      <c r="K304" s="9">
        <v>0</v>
      </c>
      <c r="L304" s="9">
        <v>0</v>
      </c>
      <c r="M304" s="9">
        <v>0</v>
      </c>
      <c r="N304" s="9">
        <v>0</v>
      </c>
      <c r="O304" s="70"/>
      <c r="P304" s="70"/>
      <c r="Q304" s="70"/>
      <c r="R304" s="70"/>
      <c r="S304" s="70"/>
      <c r="T304" s="70"/>
      <c r="U304" s="70"/>
      <c r="V304" s="70"/>
      <c r="W304" s="70"/>
      <c r="X304" s="70"/>
    </row>
    <row r="305" spans="1:24" ht="36.75" customHeight="1">
      <c r="A305" s="66"/>
      <c r="B305" s="72"/>
      <c r="C305" s="61"/>
      <c r="D305" s="61"/>
      <c r="E305" s="62"/>
      <c r="F305" s="36" t="s">
        <v>32</v>
      </c>
      <c r="G305" s="35">
        <f t="shared" si="259"/>
        <v>0</v>
      </c>
      <c r="H305" s="21">
        <v>0</v>
      </c>
      <c r="I305" s="21">
        <v>0</v>
      </c>
      <c r="J305" s="7">
        <v>0</v>
      </c>
      <c r="K305" s="7">
        <v>0</v>
      </c>
      <c r="L305" s="7">
        <v>0</v>
      </c>
      <c r="M305" s="7">
        <v>0</v>
      </c>
      <c r="N305" s="7">
        <v>0</v>
      </c>
      <c r="O305" s="70"/>
      <c r="P305" s="70"/>
      <c r="Q305" s="70"/>
      <c r="R305" s="70"/>
      <c r="S305" s="70"/>
      <c r="T305" s="70"/>
      <c r="U305" s="70"/>
      <c r="V305" s="70"/>
      <c r="W305" s="70"/>
      <c r="X305" s="70"/>
    </row>
    <row r="306" spans="1:24" ht="39" customHeight="1">
      <c r="A306" s="66"/>
      <c r="B306" s="72"/>
      <c r="C306" s="61"/>
      <c r="D306" s="61"/>
      <c r="E306" s="62"/>
      <c r="F306" s="37" t="s">
        <v>33</v>
      </c>
      <c r="G306" s="35">
        <f t="shared" si="259"/>
        <v>0</v>
      </c>
      <c r="H306" s="21">
        <v>0</v>
      </c>
      <c r="I306" s="21">
        <v>0</v>
      </c>
      <c r="J306" s="7">
        <v>0</v>
      </c>
      <c r="K306" s="7">
        <v>0</v>
      </c>
      <c r="L306" s="7">
        <v>0</v>
      </c>
      <c r="M306" s="7">
        <v>0</v>
      </c>
      <c r="N306" s="7">
        <v>0</v>
      </c>
      <c r="O306" s="70"/>
      <c r="P306" s="70"/>
      <c r="Q306" s="70"/>
      <c r="R306" s="70"/>
      <c r="S306" s="70"/>
      <c r="T306" s="70"/>
      <c r="U306" s="70"/>
      <c r="V306" s="70"/>
      <c r="W306" s="70"/>
      <c r="X306" s="70"/>
    </row>
    <row r="307" spans="1:24" ht="21.75" customHeight="1">
      <c r="A307" s="65" t="s">
        <v>105</v>
      </c>
      <c r="B307" s="71" t="s">
        <v>193</v>
      </c>
      <c r="C307" s="60" t="s">
        <v>145</v>
      </c>
      <c r="D307" s="60" t="s">
        <v>229</v>
      </c>
      <c r="E307" s="62" t="s">
        <v>31</v>
      </c>
      <c r="F307" s="36" t="s">
        <v>15</v>
      </c>
      <c r="G307" s="35">
        <f>SUM(H307:N307)</f>
        <v>13215350.719999999</v>
      </c>
      <c r="H307" s="35">
        <f t="shared" ref="H307:K307" si="282">H308+H309+H310</f>
        <v>0</v>
      </c>
      <c r="I307" s="35">
        <f t="shared" si="282"/>
        <v>4991314.8</v>
      </c>
      <c r="J307" s="9">
        <f t="shared" si="282"/>
        <v>8224035.9199999999</v>
      </c>
      <c r="K307" s="9">
        <f t="shared" si="282"/>
        <v>0</v>
      </c>
      <c r="L307" s="9">
        <f t="shared" ref="L307:M307" si="283">L308+L309+L310</f>
        <v>0</v>
      </c>
      <c r="M307" s="9">
        <f t="shared" si="283"/>
        <v>0</v>
      </c>
      <c r="N307" s="9">
        <f t="shared" ref="N307" si="284">N308+N309+N310</f>
        <v>0</v>
      </c>
      <c r="O307" s="69" t="s">
        <v>14</v>
      </c>
      <c r="P307" s="69" t="s">
        <v>14</v>
      </c>
      <c r="Q307" s="69" t="s">
        <v>14</v>
      </c>
      <c r="R307" s="69" t="s">
        <v>14</v>
      </c>
      <c r="S307" s="69" t="s">
        <v>14</v>
      </c>
      <c r="T307" s="69" t="s">
        <v>14</v>
      </c>
      <c r="U307" s="69" t="s">
        <v>14</v>
      </c>
      <c r="V307" s="69" t="s">
        <v>14</v>
      </c>
      <c r="W307" s="69" t="s">
        <v>14</v>
      </c>
      <c r="X307" s="69" t="s">
        <v>14</v>
      </c>
    </row>
    <row r="308" spans="1:24" ht="40.5" customHeight="1">
      <c r="A308" s="66"/>
      <c r="B308" s="72"/>
      <c r="C308" s="61"/>
      <c r="D308" s="61"/>
      <c r="E308" s="62"/>
      <c r="F308" s="36" t="s">
        <v>34</v>
      </c>
      <c r="G308" s="35">
        <f t="shared" si="259"/>
        <v>1609350.72</v>
      </c>
      <c r="H308" s="35">
        <v>0</v>
      </c>
      <c r="I308" s="35">
        <v>466314.8</v>
      </c>
      <c r="J308" s="9">
        <v>1143035.92</v>
      </c>
      <c r="K308" s="9">
        <v>0</v>
      </c>
      <c r="L308" s="9">
        <v>0</v>
      </c>
      <c r="M308" s="9">
        <v>0</v>
      </c>
      <c r="N308" s="9">
        <v>0</v>
      </c>
      <c r="O308" s="70"/>
      <c r="P308" s="70"/>
      <c r="Q308" s="70"/>
      <c r="R308" s="70"/>
      <c r="S308" s="70"/>
      <c r="T308" s="70"/>
      <c r="U308" s="70"/>
      <c r="V308" s="70"/>
      <c r="W308" s="70"/>
      <c r="X308" s="70"/>
    </row>
    <row r="309" spans="1:24" ht="36.75" customHeight="1">
      <c r="A309" s="66"/>
      <c r="B309" s="72"/>
      <c r="C309" s="61"/>
      <c r="D309" s="61"/>
      <c r="E309" s="62"/>
      <c r="F309" s="36" t="s">
        <v>32</v>
      </c>
      <c r="G309" s="35">
        <f t="shared" si="259"/>
        <v>11606000</v>
      </c>
      <c r="H309" s="21">
        <v>0</v>
      </c>
      <c r="I309" s="21">
        <v>4525000</v>
      </c>
      <c r="J309" s="7">
        <v>7081000</v>
      </c>
      <c r="K309" s="7">
        <v>0</v>
      </c>
      <c r="L309" s="7">
        <v>0</v>
      </c>
      <c r="M309" s="7">
        <v>0</v>
      </c>
      <c r="N309" s="7">
        <v>0</v>
      </c>
      <c r="O309" s="70"/>
      <c r="P309" s="70"/>
      <c r="Q309" s="70"/>
      <c r="R309" s="70"/>
      <c r="S309" s="70"/>
      <c r="T309" s="70"/>
      <c r="U309" s="70"/>
      <c r="V309" s="70"/>
      <c r="W309" s="70"/>
      <c r="X309" s="70"/>
    </row>
    <row r="310" spans="1:24" ht="39" customHeight="1">
      <c r="A310" s="66"/>
      <c r="B310" s="72"/>
      <c r="C310" s="61"/>
      <c r="D310" s="61"/>
      <c r="E310" s="62"/>
      <c r="F310" s="37" t="s">
        <v>33</v>
      </c>
      <c r="G310" s="35">
        <f t="shared" si="259"/>
        <v>0</v>
      </c>
      <c r="H310" s="21">
        <v>0</v>
      </c>
      <c r="I310" s="21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0"/>
      <c r="P310" s="70"/>
      <c r="Q310" s="70"/>
      <c r="R310" s="70"/>
      <c r="S310" s="70"/>
      <c r="T310" s="70"/>
      <c r="U310" s="70"/>
      <c r="V310" s="70"/>
      <c r="W310" s="70"/>
      <c r="X310" s="70"/>
    </row>
    <row r="311" spans="1:24" ht="21.75" customHeight="1">
      <c r="A311" s="65" t="s">
        <v>106</v>
      </c>
      <c r="B311" s="71" t="s">
        <v>225</v>
      </c>
      <c r="C311" s="60" t="s">
        <v>145</v>
      </c>
      <c r="D311" s="60" t="s">
        <v>229</v>
      </c>
      <c r="E311" s="62" t="s">
        <v>31</v>
      </c>
      <c r="F311" s="36" t="s">
        <v>15</v>
      </c>
      <c r="G311" s="35">
        <f t="shared" si="259"/>
        <v>300000</v>
      </c>
      <c r="H311" s="35">
        <f t="shared" ref="H311:N311" si="285">H312</f>
        <v>0</v>
      </c>
      <c r="I311" s="35">
        <f t="shared" si="285"/>
        <v>0</v>
      </c>
      <c r="J311" s="9">
        <f t="shared" si="285"/>
        <v>0</v>
      </c>
      <c r="K311" s="9">
        <f t="shared" si="285"/>
        <v>0</v>
      </c>
      <c r="L311" s="9">
        <f t="shared" si="285"/>
        <v>0</v>
      </c>
      <c r="M311" s="9">
        <f t="shared" si="285"/>
        <v>300000</v>
      </c>
      <c r="N311" s="9">
        <f t="shared" si="285"/>
        <v>0</v>
      </c>
      <c r="O311" s="69" t="s">
        <v>14</v>
      </c>
      <c r="P311" s="69" t="s">
        <v>14</v>
      </c>
      <c r="Q311" s="69" t="s">
        <v>14</v>
      </c>
      <c r="R311" s="69" t="s">
        <v>14</v>
      </c>
      <c r="S311" s="69" t="s">
        <v>14</v>
      </c>
      <c r="T311" s="69" t="s">
        <v>14</v>
      </c>
      <c r="U311" s="69" t="s">
        <v>14</v>
      </c>
      <c r="V311" s="69" t="s">
        <v>14</v>
      </c>
      <c r="W311" s="69" t="s">
        <v>14</v>
      </c>
      <c r="X311" s="69" t="s">
        <v>14</v>
      </c>
    </row>
    <row r="312" spans="1:24" ht="40.5" customHeight="1">
      <c r="A312" s="66"/>
      <c r="B312" s="72"/>
      <c r="C312" s="61"/>
      <c r="D312" s="61"/>
      <c r="E312" s="62"/>
      <c r="F312" s="36" t="s">
        <v>34</v>
      </c>
      <c r="G312" s="35">
        <f t="shared" si="259"/>
        <v>300000</v>
      </c>
      <c r="H312" s="35">
        <v>0</v>
      </c>
      <c r="I312" s="35">
        <v>0</v>
      </c>
      <c r="J312" s="9">
        <v>0</v>
      </c>
      <c r="K312" s="9">
        <v>0</v>
      </c>
      <c r="L312" s="9">
        <v>0</v>
      </c>
      <c r="M312" s="7">
        <v>300000</v>
      </c>
      <c r="N312" s="7">
        <v>0</v>
      </c>
      <c r="O312" s="70"/>
      <c r="P312" s="70"/>
      <c r="Q312" s="70"/>
      <c r="R312" s="70"/>
      <c r="S312" s="70"/>
      <c r="T312" s="70"/>
      <c r="U312" s="70"/>
      <c r="V312" s="70"/>
      <c r="W312" s="70"/>
      <c r="X312" s="70"/>
    </row>
    <row r="313" spans="1:24" ht="39" customHeight="1">
      <c r="A313" s="66"/>
      <c r="B313" s="72"/>
      <c r="C313" s="61"/>
      <c r="D313" s="61"/>
      <c r="E313" s="62"/>
      <c r="F313" s="36" t="s">
        <v>32</v>
      </c>
      <c r="G313" s="35">
        <f t="shared" si="259"/>
        <v>0</v>
      </c>
      <c r="H313" s="21">
        <v>0</v>
      </c>
      <c r="I313" s="21">
        <v>0</v>
      </c>
      <c r="J313" s="7">
        <v>0</v>
      </c>
      <c r="K313" s="7">
        <v>0</v>
      </c>
      <c r="L313" s="7">
        <v>0</v>
      </c>
      <c r="M313" s="7">
        <v>0</v>
      </c>
      <c r="N313" s="7"/>
      <c r="O313" s="70"/>
      <c r="P313" s="70"/>
      <c r="Q313" s="70"/>
      <c r="R313" s="70"/>
      <c r="S313" s="70"/>
      <c r="T313" s="70"/>
      <c r="U313" s="70"/>
      <c r="V313" s="70"/>
      <c r="W313" s="70"/>
      <c r="X313" s="70"/>
    </row>
    <row r="314" spans="1:24" ht="39" customHeight="1">
      <c r="A314" s="66"/>
      <c r="B314" s="72"/>
      <c r="C314" s="61"/>
      <c r="D314" s="61"/>
      <c r="E314" s="62"/>
      <c r="F314" s="37" t="s">
        <v>33</v>
      </c>
      <c r="G314" s="35">
        <f t="shared" si="259"/>
        <v>0</v>
      </c>
      <c r="H314" s="21">
        <v>0</v>
      </c>
      <c r="I314" s="21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0"/>
      <c r="P314" s="70"/>
      <c r="Q314" s="70"/>
      <c r="R314" s="70"/>
      <c r="S314" s="70"/>
      <c r="T314" s="70"/>
      <c r="U314" s="70"/>
      <c r="V314" s="70"/>
      <c r="W314" s="70"/>
      <c r="X314" s="70"/>
    </row>
    <row r="315" spans="1:24" ht="21.75" customHeight="1">
      <c r="A315" s="65" t="s">
        <v>107</v>
      </c>
      <c r="B315" s="71" t="s">
        <v>224</v>
      </c>
      <c r="C315" s="60" t="s">
        <v>145</v>
      </c>
      <c r="D315" s="60" t="s">
        <v>229</v>
      </c>
      <c r="E315" s="62" t="s">
        <v>31</v>
      </c>
      <c r="F315" s="36" t="s">
        <v>15</v>
      </c>
      <c r="G315" s="35">
        <f t="shared" si="259"/>
        <v>1400000</v>
      </c>
      <c r="H315" s="35">
        <f t="shared" ref="H315:N315" si="286">H316</f>
        <v>0</v>
      </c>
      <c r="I315" s="35">
        <f t="shared" si="286"/>
        <v>0</v>
      </c>
      <c r="J315" s="9">
        <f t="shared" si="286"/>
        <v>0</v>
      </c>
      <c r="K315" s="9">
        <f t="shared" si="286"/>
        <v>0</v>
      </c>
      <c r="L315" s="9">
        <f t="shared" si="286"/>
        <v>1400000</v>
      </c>
      <c r="M315" s="9">
        <f t="shared" si="286"/>
        <v>0</v>
      </c>
      <c r="N315" s="9">
        <f t="shared" si="286"/>
        <v>0</v>
      </c>
      <c r="O315" s="69" t="s">
        <v>14</v>
      </c>
      <c r="P315" s="69" t="s">
        <v>14</v>
      </c>
      <c r="Q315" s="69" t="s">
        <v>14</v>
      </c>
      <c r="R315" s="69" t="s">
        <v>14</v>
      </c>
      <c r="S315" s="69" t="s">
        <v>14</v>
      </c>
      <c r="T315" s="69" t="s">
        <v>14</v>
      </c>
      <c r="U315" s="69" t="s">
        <v>14</v>
      </c>
      <c r="V315" s="69" t="s">
        <v>14</v>
      </c>
      <c r="W315" s="69" t="s">
        <v>14</v>
      </c>
      <c r="X315" s="69" t="s">
        <v>14</v>
      </c>
    </row>
    <row r="316" spans="1:24" ht="40.5" customHeight="1">
      <c r="A316" s="66"/>
      <c r="B316" s="72"/>
      <c r="C316" s="61"/>
      <c r="D316" s="61"/>
      <c r="E316" s="62"/>
      <c r="F316" s="36" t="s">
        <v>34</v>
      </c>
      <c r="G316" s="35">
        <f t="shared" si="259"/>
        <v>1400000</v>
      </c>
      <c r="H316" s="35">
        <v>0</v>
      </c>
      <c r="I316" s="35">
        <v>0</v>
      </c>
      <c r="J316" s="9">
        <v>0</v>
      </c>
      <c r="K316" s="9">
        <v>0</v>
      </c>
      <c r="L316" s="9">
        <v>1400000</v>
      </c>
      <c r="M316" s="9">
        <v>0</v>
      </c>
      <c r="N316" s="9">
        <v>0</v>
      </c>
      <c r="O316" s="70"/>
      <c r="P316" s="70"/>
      <c r="Q316" s="70"/>
      <c r="R316" s="70"/>
      <c r="S316" s="70"/>
      <c r="T316" s="70"/>
      <c r="U316" s="70"/>
      <c r="V316" s="70"/>
      <c r="W316" s="70"/>
      <c r="X316" s="70"/>
    </row>
    <row r="317" spans="1:24" ht="39" customHeight="1">
      <c r="A317" s="66"/>
      <c r="B317" s="72"/>
      <c r="C317" s="61"/>
      <c r="D317" s="61"/>
      <c r="E317" s="62"/>
      <c r="F317" s="36" t="s">
        <v>32</v>
      </c>
      <c r="G317" s="35">
        <f t="shared" si="259"/>
        <v>0</v>
      </c>
      <c r="H317" s="21">
        <v>0</v>
      </c>
      <c r="I317" s="21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0"/>
      <c r="P317" s="70"/>
      <c r="Q317" s="70"/>
      <c r="R317" s="70"/>
      <c r="S317" s="70"/>
      <c r="T317" s="70"/>
      <c r="U317" s="70"/>
      <c r="V317" s="70"/>
      <c r="W317" s="70"/>
      <c r="X317" s="70"/>
    </row>
    <row r="318" spans="1:24" ht="39" customHeight="1">
      <c r="A318" s="66"/>
      <c r="B318" s="72"/>
      <c r="C318" s="61"/>
      <c r="D318" s="61"/>
      <c r="E318" s="62"/>
      <c r="F318" s="37" t="s">
        <v>33</v>
      </c>
      <c r="G318" s="35">
        <f t="shared" si="259"/>
        <v>0</v>
      </c>
      <c r="H318" s="21">
        <v>0</v>
      </c>
      <c r="I318" s="21">
        <v>0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70"/>
      <c r="P318" s="70"/>
      <c r="Q318" s="70"/>
      <c r="R318" s="70"/>
      <c r="S318" s="70"/>
      <c r="T318" s="70"/>
      <c r="U318" s="70"/>
      <c r="V318" s="70"/>
      <c r="W318" s="70"/>
      <c r="X318" s="70"/>
    </row>
    <row r="319" spans="1:24" ht="21.75" customHeight="1">
      <c r="A319" s="65" t="s">
        <v>108</v>
      </c>
      <c r="B319" s="71" t="s">
        <v>223</v>
      </c>
      <c r="C319" s="60" t="s">
        <v>145</v>
      </c>
      <c r="D319" s="60" t="s">
        <v>229</v>
      </c>
      <c r="E319" s="62" t="s">
        <v>31</v>
      </c>
      <c r="F319" s="36" t="s">
        <v>15</v>
      </c>
      <c r="G319" s="35">
        <f t="shared" si="259"/>
        <v>1200000</v>
      </c>
      <c r="H319" s="35">
        <f t="shared" ref="H319:N319" si="287">H320</f>
        <v>0</v>
      </c>
      <c r="I319" s="35">
        <f t="shared" si="287"/>
        <v>0</v>
      </c>
      <c r="J319" s="9">
        <f t="shared" si="287"/>
        <v>0</v>
      </c>
      <c r="K319" s="9">
        <f t="shared" si="287"/>
        <v>0</v>
      </c>
      <c r="L319" s="9">
        <f t="shared" si="287"/>
        <v>0</v>
      </c>
      <c r="M319" s="9">
        <f t="shared" si="287"/>
        <v>1200000</v>
      </c>
      <c r="N319" s="9">
        <f t="shared" si="287"/>
        <v>0</v>
      </c>
      <c r="O319" s="69" t="s">
        <v>14</v>
      </c>
      <c r="P319" s="69" t="s">
        <v>14</v>
      </c>
      <c r="Q319" s="69" t="s">
        <v>14</v>
      </c>
      <c r="R319" s="69" t="s">
        <v>14</v>
      </c>
      <c r="S319" s="69" t="s">
        <v>14</v>
      </c>
      <c r="T319" s="69" t="s">
        <v>14</v>
      </c>
      <c r="U319" s="69" t="s">
        <v>14</v>
      </c>
      <c r="V319" s="69" t="s">
        <v>14</v>
      </c>
      <c r="W319" s="69" t="s">
        <v>14</v>
      </c>
      <c r="X319" s="69" t="s">
        <v>14</v>
      </c>
    </row>
    <row r="320" spans="1:24" ht="40.5" customHeight="1">
      <c r="A320" s="66"/>
      <c r="B320" s="72"/>
      <c r="C320" s="61"/>
      <c r="D320" s="61"/>
      <c r="E320" s="62"/>
      <c r="F320" s="36" t="s">
        <v>34</v>
      </c>
      <c r="G320" s="35">
        <f t="shared" si="259"/>
        <v>1200000</v>
      </c>
      <c r="H320" s="35">
        <v>0</v>
      </c>
      <c r="I320" s="35">
        <v>0</v>
      </c>
      <c r="J320" s="9">
        <v>0</v>
      </c>
      <c r="K320" s="9">
        <v>0</v>
      </c>
      <c r="L320" s="9">
        <v>0</v>
      </c>
      <c r="M320" s="9">
        <v>1200000</v>
      </c>
      <c r="N320" s="9">
        <v>0</v>
      </c>
      <c r="O320" s="70"/>
      <c r="P320" s="70"/>
      <c r="Q320" s="70"/>
      <c r="R320" s="70"/>
      <c r="S320" s="70"/>
      <c r="T320" s="70"/>
      <c r="U320" s="70"/>
      <c r="V320" s="70"/>
      <c r="W320" s="70"/>
      <c r="X320" s="70"/>
    </row>
    <row r="321" spans="1:24" ht="36.75" customHeight="1">
      <c r="A321" s="66"/>
      <c r="B321" s="72"/>
      <c r="C321" s="61"/>
      <c r="D321" s="61"/>
      <c r="E321" s="62"/>
      <c r="F321" s="36" t="s">
        <v>32</v>
      </c>
      <c r="G321" s="35">
        <f t="shared" si="259"/>
        <v>0</v>
      </c>
      <c r="H321" s="21">
        <v>0</v>
      </c>
      <c r="I321" s="21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0"/>
      <c r="P321" s="70"/>
      <c r="Q321" s="70"/>
      <c r="R321" s="70"/>
      <c r="S321" s="70"/>
      <c r="T321" s="70"/>
      <c r="U321" s="70"/>
      <c r="V321" s="70"/>
      <c r="W321" s="70"/>
      <c r="X321" s="70"/>
    </row>
    <row r="322" spans="1:24" ht="39" customHeight="1">
      <c r="A322" s="66"/>
      <c r="B322" s="72"/>
      <c r="C322" s="61"/>
      <c r="D322" s="61"/>
      <c r="E322" s="62"/>
      <c r="F322" s="37" t="s">
        <v>33</v>
      </c>
      <c r="G322" s="35">
        <f t="shared" si="259"/>
        <v>0</v>
      </c>
      <c r="H322" s="21">
        <v>0</v>
      </c>
      <c r="I322" s="21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0"/>
      <c r="P322" s="70"/>
      <c r="Q322" s="70"/>
      <c r="R322" s="70"/>
      <c r="S322" s="70"/>
      <c r="T322" s="70"/>
      <c r="U322" s="70"/>
      <c r="V322" s="70"/>
      <c r="W322" s="70"/>
      <c r="X322" s="70"/>
    </row>
    <row r="323" spans="1:24" ht="21.75" hidden="1" customHeight="1">
      <c r="A323" s="65" t="s">
        <v>109</v>
      </c>
      <c r="B323" s="71" t="s">
        <v>227</v>
      </c>
      <c r="C323" s="60" t="s">
        <v>145</v>
      </c>
      <c r="D323" s="60" t="s">
        <v>229</v>
      </c>
      <c r="E323" s="62" t="s">
        <v>31</v>
      </c>
      <c r="F323" s="36" t="s">
        <v>15</v>
      </c>
      <c r="G323" s="35">
        <f t="shared" si="259"/>
        <v>0</v>
      </c>
      <c r="H323" s="35">
        <f t="shared" ref="H323:N323" si="288">H324</f>
        <v>0</v>
      </c>
      <c r="I323" s="35">
        <f t="shared" si="288"/>
        <v>0</v>
      </c>
      <c r="J323" s="9">
        <f t="shared" si="288"/>
        <v>0</v>
      </c>
      <c r="K323" s="9">
        <f t="shared" si="288"/>
        <v>0</v>
      </c>
      <c r="L323" s="9">
        <f t="shared" si="288"/>
        <v>0</v>
      </c>
      <c r="M323" s="9">
        <f t="shared" si="288"/>
        <v>0</v>
      </c>
      <c r="N323" s="9">
        <f t="shared" si="288"/>
        <v>0</v>
      </c>
      <c r="O323" s="69" t="s">
        <v>14</v>
      </c>
      <c r="P323" s="69" t="s">
        <v>14</v>
      </c>
      <c r="Q323" s="69" t="s">
        <v>14</v>
      </c>
      <c r="R323" s="69" t="s">
        <v>14</v>
      </c>
      <c r="S323" s="69" t="s">
        <v>14</v>
      </c>
      <c r="T323" s="69" t="s">
        <v>14</v>
      </c>
      <c r="U323" s="69" t="s">
        <v>14</v>
      </c>
      <c r="V323" s="69" t="s">
        <v>14</v>
      </c>
      <c r="W323" s="69" t="s">
        <v>14</v>
      </c>
      <c r="X323" s="69" t="s">
        <v>14</v>
      </c>
    </row>
    <row r="324" spans="1:24" ht="40.5" hidden="1" customHeight="1">
      <c r="A324" s="66"/>
      <c r="B324" s="72"/>
      <c r="C324" s="61"/>
      <c r="D324" s="61"/>
      <c r="E324" s="62"/>
      <c r="F324" s="36" t="s">
        <v>34</v>
      </c>
      <c r="G324" s="35">
        <f t="shared" si="259"/>
        <v>0</v>
      </c>
      <c r="H324" s="35">
        <v>0</v>
      </c>
      <c r="I324" s="35">
        <v>0</v>
      </c>
      <c r="J324" s="9">
        <v>0</v>
      </c>
      <c r="K324" s="9">
        <v>0</v>
      </c>
      <c r="L324" s="9">
        <v>0</v>
      </c>
      <c r="M324" s="9">
        <v>0</v>
      </c>
      <c r="N324" s="9">
        <v>0</v>
      </c>
      <c r="O324" s="70"/>
      <c r="P324" s="70"/>
      <c r="Q324" s="70"/>
      <c r="R324" s="70"/>
      <c r="S324" s="70"/>
      <c r="T324" s="70"/>
      <c r="U324" s="70"/>
      <c r="V324" s="70"/>
      <c r="W324" s="70"/>
      <c r="X324" s="70"/>
    </row>
    <row r="325" spans="1:24" ht="33.75" hidden="1" customHeight="1">
      <c r="A325" s="66"/>
      <c r="B325" s="72"/>
      <c r="C325" s="61"/>
      <c r="D325" s="61"/>
      <c r="E325" s="62"/>
      <c r="F325" s="36" t="s">
        <v>32</v>
      </c>
      <c r="G325" s="35">
        <f t="shared" si="259"/>
        <v>0</v>
      </c>
      <c r="H325" s="21">
        <v>0</v>
      </c>
      <c r="I325" s="21">
        <v>0</v>
      </c>
      <c r="J325" s="7">
        <v>0</v>
      </c>
      <c r="K325" s="7">
        <v>0</v>
      </c>
      <c r="L325" s="7">
        <v>0</v>
      </c>
      <c r="M325" s="7">
        <v>0</v>
      </c>
      <c r="N325" s="7">
        <v>0</v>
      </c>
      <c r="O325" s="70"/>
      <c r="P325" s="70"/>
      <c r="Q325" s="70"/>
      <c r="R325" s="70"/>
      <c r="S325" s="70"/>
      <c r="T325" s="70"/>
      <c r="U325" s="70"/>
      <c r="V325" s="70"/>
      <c r="W325" s="70"/>
      <c r="X325" s="70"/>
    </row>
    <row r="326" spans="1:24" ht="39" hidden="1" customHeight="1">
      <c r="A326" s="66"/>
      <c r="B326" s="72"/>
      <c r="C326" s="61"/>
      <c r="D326" s="61"/>
      <c r="E326" s="62"/>
      <c r="F326" s="37" t="s">
        <v>33</v>
      </c>
      <c r="G326" s="35">
        <f t="shared" si="259"/>
        <v>0</v>
      </c>
      <c r="H326" s="21">
        <v>0</v>
      </c>
      <c r="I326" s="21">
        <v>0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0"/>
      <c r="P326" s="70"/>
      <c r="Q326" s="70"/>
      <c r="R326" s="70"/>
      <c r="S326" s="70"/>
      <c r="T326" s="70"/>
      <c r="U326" s="70"/>
      <c r="V326" s="70"/>
      <c r="W326" s="70"/>
      <c r="X326" s="70"/>
    </row>
    <row r="327" spans="1:24" ht="21.75" customHeight="1">
      <c r="A327" s="65" t="s">
        <v>109</v>
      </c>
      <c r="B327" s="71" t="s">
        <v>254</v>
      </c>
      <c r="C327" s="60" t="s">
        <v>145</v>
      </c>
      <c r="D327" s="60" t="s">
        <v>229</v>
      </c>
      <c r="E327" s="62" t="s">
        <v>31</v>
      </c>
      <c r="F327" s="36" t="s">
        <v>15</v>
      </c>
      <c r="G327" s="35">
        <f t="shared" si="259"/>
        <v>369685.37</v>
      </c>
      <c r="H327" s="35">
        <f t="shared" ref="H327:N327" si="289">H328</f>
        <v>0</v>
      </c>
      <c r="I327" s="35">
        <f t="shared" si="289"/>
        <v>0</v>
      </c>
      <c r="J327" s="9">
        <f t="shared" si="289"/>
        <v>0</v>
      </c>
      <c r="K327" s="9">
        <f t="shared" si="289"/>
        <v>369685.37</v>
      </c>
      <c r="L327" s="9">
        <f t="shared" si="289"/>
        <v>0</v>
      </c>
      <c r="M327" s="9">
        <f t="shared" si="289"/>
        <v>0</v>
      </c>
      <c r="N327" s="9">
        <f t="shared" si="289"/>
        <v>0</v>
      </c>
      <c r="O327" s="69" t="s">
        <v>14</v>
      </c>
      <c r="P327" s="69" t="s">
        <v>14</v>
      </c>
      <c r="Q327" s="69" t="s">
        <v>14</v>
      </c>
      <c r="R327" s="69" t="s">
        <v>14</v>
      </c>
      <c r="S327" s="69" t="s">
        <v>14</v>
      </c>
      <c r="T327" s="69" t="s">
        <v>14</v>
      </c>
      <c r="U327" s="69" t="s">
        <v>14</v>
      </c>
      <c r="V327" s="69" t="s">
        <v>14</v>
      </c>
      <c r="W327" s="69" t="s">
        <v>14</v>
      </c>
      <c r="X327" s="69" t="s">
        <v>14</v>
      </c>
    </row>
    <row r="328" spans="1:24" ht="40.5" customHeight="1">
      <c r="A328" s="66"/>
      <c r="B328" s="72"/>
      <c r="C328" s="61"/>
      <c r="D328" s="61"/>
      <c r="E328" s="62"/>
      <c r="F328" s="36" t="s">
        <v>34</v>
      </c>
      <c r="G328" s="35">
        <f t="shared" si="259"/>
        <v>369685.37</v>
      </c>
      <c r="H328" s="35">
        <v>0</v>
      </c>
      <c r="I328" s="35">
        <v>0</v>
      </c>
      <c r="J328" s="9">
        <v>0</v>
      </c>
      <c r="K328" s="9">
        <v>369685.37</v>
      </c>
      <c r="L328" s="9">
        <v>0</v>
      </c>
      <c r="M328" s="9">
        <v>0</v>
      </c>
      <c r="N328" s="9">
        <v>0</v>
      </c>
      <c r="O328" s="70"/>
      <c r="P328" s="70"/>
      <c r="Q328" s="70"/>
      <c r="R328" s="70"/>
      <c r="S328" s="70"/>
      <c r="T328" s="70"/>
      <c r="U328" s="70"/>
      <c r="V328" s="70"/>
      <c r="W328" s="70"/>
      <c r="X328" s="70"/>
    </row>
    <row r="329" spans="1:24" ht="33.75" customHeight="1">
      <c r="A329" s="66"/>
      <c r="B329" s="72"/>
      <c r="C329" s="61"/>
      <c r="D329" s="61"/>
      <c r="E329" s="62"/>
      <c r="F329" s="36" t="s">
        <v>32</v>
      </c>
      <c r="G329" s="35">
        <f t="shared" si="259"/>
        <v>0</v>
      </c>
      <c r="H329" s="21">
        <v>0</v>
      </c>
      <c r="I329" s="21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0"/>
      <c r="P329" s="70"/>
      <c r="Q329" s="70"/>
      <c r="R329" s="70"/>
      <c r="S329" s="70"/>
      <c r="T329" s="70"/>
      <c r="U329" s="70"/>
      <c r="V329" s="70"/>
      <c r="W329" s="70"/>
      <c r="X329" s="70"/>
    </row>
    <row r="330" spans="1:24" ht="39" customHeight="1">
      <c r="A330" s="66"/>
      <c r="B330" s="72"/>
      <c r="C330" s="61"/>
      <c r="D330" s="61"/>
      <c r="E330" s="62"/>
      <c r="F330" s="37" t="s">
        <v>33</v>
      </c>
      <c r="G330" s="35">
        <f t="shared" si="259"/>
        <v>0</v>
      </c>
      <c r="H330" s="21">
        <v>0</v>
      </c>
      <c r="I330" s="21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0"/>
      <c r="P330" s="70"/>
      <c r="Q330" s="70"/>
      <c r="R330" s="70"/>
      <c r="S330" s="70"/>
      <c r="T330" s="70"/>
      <c r="U330" s="70"/>
      <c r="V330" s="70"/>
      <c r="W330" s="70"/>
      <c r="X330" s="70"/>
    </row>
    <row r="331" spans="1:24" ht="21.75" customHeight="1">
      <c r="A331" s="65" t="s">
        <v>141</v>
      </c>
      <c r="B331" s="71" t="s">
        <v>255</v>
      </c>
      <c r="C331" s="60" t="s">
        <v>145</v>
      </c>
      <c r="D331" s="60" t="s">
        <v>229</v>
      </c>
      <c r="E331" s="62" t="s">
        <v>31</v>
      </c>
      <c r="F331" s="36" t="s">
        <v>15</v>
      </c>
      <c r="G331" s="35">
        <f t="shared" si="259"/>
        <v>600000</v>
      </c>
      <c r="H331" s="35">
        <f t="shared" ref="H331:L331" si="290">H332+H333+H334</f>
        <v>0</v>
      </c>
      <c r="I331" s="35">
        <f t="shared" si="290"/>
        <v>0</v>
      </c>
      <c r="J331" s="9">
        <f t="shared" si="290"/>
        <v>0</v>
      </c>
      <c r="K331" s="9">
        <f t="shared" si="290"/>
        <v>0</v>
      </c>
      <c r="L331" s="9">
        <f t="shared" si="290"/>
        <v>0</v>
      </c>
      <c r="M331" s="9">
        <f t="shared" ref="M331:N331" si="291">M332+M333+M334</f>
        <v>0</v>
      </c>
      <c r="N331" s="9">
        <f t="shared" si="291"/>
        <v>600000</v>
      </c>
      <c r="O331" s="69" t="s">
        <v>14</v>
      </c>
      <c r="P331" s="69" t="s">
        <v>14</v>
      </c>
      <c r="Q331" s="69" t="s">
        <v>14</v>
      </c>
      <c r="R331" s="69" t="s">
        <v>14</v>
      </c>
      <c r="S331" s="69" t="s">
        <v>14</v>
      </c>
      <c r="T331" s="69" t="s">
        <v>14</v>
      </c>
      <c r="U331" s="69" t="s">
        <v>14</v>
      </c>
      <c r="V331" s="69" t="s">
        <v>14</v>
      </c>
      <c r="W331" s="69" t="s">
        <v>14</v>
      </c>
      <c r="X331" s="69" t="s">
        <v>14</v>
      </c>
    </row>
    <row r="332" spans="1:24" ht="40.5" customHeight="1">
      <c r="A332" s="66"/>
      <c r="B332" s="72"/>
      <c r="C332" s="61"/>
      <c r="D332" s="61"/>
      <c r="E332" s="62"/>
      <c r="F332" s="36" t="s">
        <v>34</v>
      </c>
      <c r="G332" s="35">
        <f t="shared" si="259"/>
        <v>600000</v>
      </c>
      <c r="H332" s="35">
        <v>0</v>
      </c>
      <c r="I332" s="35">
        <v>0</v>
      </c>
      <c r="J332" s="9">
        <v>0</v>
      </c>
      <c r="K332" s="9">
        <v>0</v>
      </c>
      <c r="L332" s="9">
        <v>0</v>
      </c>
      <c r="M332" s="9">
        <v>0</v>
      </c>
      <c r="N332" s="9">
        <v>600000</v>
      </c>
      <c r="O332" s="70"/>
      <c r="P332" s="70"/>
      <c r="Q332" s="70"/>
      <c r="R332" s="70"/>
      <c r="S332" s="70"/>
      <c r="T332" s="70"/>
      <c r="U332" s="70"/>
      <c r="V332" s="70"/>
      <c r="W332" s="70"/>
      <c r="X332" s="70"/>
    </row>
    <row r="333" spans="1:24" ht="33.75" customHeight="1">
      <c r="A333" s="66"/>
      <c r="B333" s="72"/>
      <c r="C333" s="61"/>
      <c r="D333" s="61"/>
      <c r="E333" s="62"/>
      <c r="F333" s="36" t="s">
        <v>32</v>
      </c>
      <c r="G333" s="35">
        <f t="shared" si="259"/>
        <v>0</v>
      </c>
      <c r="H333" s="21">
        <v>0</v>
      </c>
      <c r="I333" s="21">
        <v>0</v>
      </c>
      <c r="J333" s="7">
        <v>0</v>
      </c>
      <c r="K333" s="7">
        <v>0</v>
      </c>
      <c r="L333" s="7">
        <v>0</v>
      </c>
      <c r="M333" s="7">
        <v>0</v>
      </c>
      <c r="N333" s="7">
        <v>0</v>
      </c>
      <c r="O333" s="70"/>
      <c r="P333" s="70"/>
      <c r="Q333" s="70"/>
      <c r="R333" s="70"/>
      <c r="S333" s="70"/>
      <c r="T333" s="70"/>
      <c r="U333" s="70"/>
      <c r="V333" s="70"/>
      <c r="W333" s="70"/>
      <c r="X333" s="70"/>
    </row>
    <row r="334" spans="1:24" ht="39" customHeight="1">
      <c r="A334" s="66"/>
      <c r="B334" s="72"/>
      <c r="C334" s="61"/>
      <c r="D334" s="61"/>
      <c r="E334" s="62"/>
      <c r="F334" s="37" t="s">
        <v>33</v>
      </c>
      <c r="G334" s="35">
        <f t="shared" si="259"/>
        <v>0</v>
      </c>
      <c r="H334" s="21">
        <v>0</v>
      </c>
      <c r="I334" s="21">
        <v>0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70"/>
      <c r="P334" s="70"/>
      <c r="Q334" s="70"/>
      <c r="R334" s="70"/>
      <c r="S334" s="70"/>
      <c r="T334" s="70"/>
      <c r="U334" s="70"/>
      <c r="V334" s="70"/>
      <c r="W334" s="70"/>
      <c r="X334" s="70"/>
    </row>
    <row r="335" spans="1:24" ht="21.75" customHeight="1">
      <c r="A335" s="65" t="s">
        <v>142</v>
      </c>
      <c r="B335" s="71" t="s">
        <v>256</v>
      </c>
      <c r="C335" s="60" t="s">
        <v>145</v>
      </c>
      <c r="D335" s="60" t="s">
        <v>229</v>
      </c>
      <c r="E335" s="62" t="s">
        <v>31</v>
      </c>
      <c r="F335" s="36" t="s">
        <v>15</v>
      </c>
      <c r="G335" s="35">
        <f t="shared" si="259"/>
        <v>2800000</v>
      </c>
      <c r="H335" s="35">
        <f t="shared" ref="H335:L335" si="292">H336+H337+H338</f>
        <v>0</v>
      </c>
      <c r="I335" s="35">
        <f t="shared" si="292"/>
        <v>0</v>
      </c>
      <c r="J335" s="9">
        <f t="shared" si="292"/>
        <v>0</v>
      </c>
      <c r="K335" s="9">
        <f t="shared" si="292"/>
        <v>0</v>
      </c>
      <c r="L335" s="9">
        <f t="shared" si="292"/>
        <v>0</v>
      </c>
      <c r="M335" s="9">
        <f t="shared" ref="M335:N335" si="293">M336+M337+M338</f>
        <v>0</v>
      </c>
      <c r="N335" s="9">
        <f t="shared" si="293"/>
        <v>2800000</v>
      </c>
      <c r="O335" s="69" t="s">
        <v>14</v>
      </c>
      <c r="P335" s="69" t="s">
        <v>14</v>
      </c>
      <c r="Q335" s="69" t="s">
        <v>14</v>
      </c>
      <c r="R335" s="69" t="s">
        <v>14</v>
      </c>
      <c r="S335" s="69" t="s">
        <v>14</v>
      </c>
      <c r="T335" s="69" t="s">
        <v>14</v>
      </c>
      <c r="U335" s="69" t="s">
        <v>14</v>
      </c>
      <c r="V335" s="69" t="s">
        <v>14</v>
      </c>
      <c r="W335" s="69" t="s">
        <v>14</v>
      </c>
      <c r="X335" s="69" t="s">
        <v>14</v>
      </c>
    </row>
    <row r="336" spans="1:24" ht="40.5" customHeight="1">
      <c r="A336" s="66"/>
      <c r="B336" s="72"/>
      <c r="C336" s="61"/>
      <c r="D336" s="61"/>
      <c r="E336" s="62"/>
      <c r="F336" s="36" t="s">
        <v>34</v>
      </c>
      <c r="G336" s="35">
        <f t="shared" si="259"/>
        <v>2800000</v>
      </c>
      <c r="H336" s="35">
        <v>0</v>
      </c>
      <c r="I336" s="35">
        <v>0</v>
      </c>
      <c r="J336" s="9">
        <v>0</v>
      </c>
      <c r="K336" s="9">
        <v>0</v>
      </c>
      <c r="L336" s="9">
        <v>0</v>
      </c>
      <c r="M336" s="9">
        <v>0</v>
      </c>
      <c r="N336" s="9">
        <v>2800000</v>
      </c>
      <c r="O336" s="70"/>
      <c r="P336" s="70"/>
      <c r="Q336" s="70"/>
      <c r="R336" s="70"/>
      <c r="S336" s="70"/>
      <c r="T336" s="70"/>
      <c r="U336" s="70"/>
      <c r="V336" s="70"/>
      <c r="W336" s="70"/>
      <c r="X336" s="70"/>
    </row>
    <row r="337" spans="1:24" ht="33.75" customHeight="1">
      <c r="A337" s="66"/>
      <c r="B337" s="72"/>
      <c r="C337" s="61"/>
      <c r="D337" s="61"/>
      <c r="E337" s="62"/>
      <c r="F337" s="36" t="s">
        <v>32</v>
      </c>
      <c r="G337" s="35">
        <f t="shared" si="259"/>
        <v>0</v>
      </c>
      <c r="H337" s="21">
        <v>0</v>
      </c>
      <c r="I337" s="21">
        <v>0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70"/>
      <c r="P337" s="70"/>
      <c r="Q337" s="70"/>
      <c r="R337" s="70"/>
      <c r="S337" s="70"/>
      <c r="T337" s="70"/>
      <c r="U337" s="70"/>
      <c r="V337" s="70"/>
      <c r="W337" s="70"/>
      <c r="X337" s="70"/>
    </row>
    <row r="338" spans="1:24" ht="39" customHeight="1">
      <c r="A338" s="66"/>
      <c r="B338" s="72"/>
      <c r="C338" s="61"/>
      <c r="D338" s="61"/>
      <c r="E338" s="62"/>
      <c r="F338" s="37" t="s">
        <v>33</v>
      </c>
      <c r="G338" s="35">
        <f t="shared" si="259"/>
        <v>0</v>
      </c>
      <c r="H338" s="21">
        <v>0</v>
      </c>
      <c r="I338" s="21">
        <v>0</v>
      </c>
      <c r="J338" s="7">
        <v>0</v>
      </c>
      <c r="K338" s="7">
        <v>0</v>
      </c>
      <c r="L338" s="7">
        <v>0</v>
      </c>
      <c r="M338" s="7">
        <v>0</v>
      </c>
      <c r="N338" s="7">
        <v>0</v>
      </c>
      <c r="O338" s="70"/>
      <c r="P338" s="70"/>
      <c r="Q338" s="70"/>
      <c r="R338" s="70"/>
      <c r="S338" s="70"/>
      <c r="T338" s="70"/>
      <c r="U338" s="70"/>
      <c r="V338" s="70"/>
      <c r="W338" s="70"/>
      <c r="X338" s="70"/>
    </row>
    <row r="339" spans="1:24" ht="21.75" hidden="1" customHeight="1">
      <c r="A339" s="65" t="s">
        <v>163</v>
      </c>
      <c r="B339" s="71" t="s">
        <v>228</v>
      </c>
      <c r="C339" s="60" t="s">
        <v>145</v>
      </c>
      <c r="D339" s="60" t="s">
        <v>229</v>
      </c>
      <c r="E339" s="62" t="s">
        <v>31</v>
      </c>
      <c r="F339" s="36" t="s">
        <v>15</v>
      </c>
      <c r="G339" s="35">
        <f t="shared" ref="G339:G434" si="294">SUM(H339:N339)</f>
        <v>0</v>
      </c>
      <c r="H339" s="35">
        <f t="shared" ref="H339:L339" si="295">H340+H341+H342</f>
        <v>0</v>
      </c>
      <c r="I339" s="35">
        <f t="shared" si="295"/>
        <v>0</v>
      </c>
      <c r="J339" s="9">
        <f t="shared" si="295"/>
        <v>0</v>
      </c>
      <c r="K339" s="9">
        <f t="shared" si="295"/>
        <v>0</v>
      </c>
      <c r="L339" s="9">
        <f t="shared" si="295"/>
        <v>0</v>
      </c>
      <c r="M339" s="9">
        <f t="shared" ref="M339:N339" si="296">M340+M341+M342</f>
        <v>0</v>
      </c>
      <c r="N339" s="9">
        <f t="shared" si="296"/>
        <v>0</v>
      </c>
      <c r="O339" s="69" t="s">
        <v>14</v>
      </c>
      <c r="P339" s="69" t="s">
        <v>14</v>
      </c>
      <c r="Q339" s="69" t="s">
        <v>14</v>
      </c>
      <c r="R339" s="69" t="s">
        <v>14</v>
      </c>
      <c r="S339" s="69" t="s">
        <v>14</v>
      </c>
      <c r="T339" s="69" t="s">
        <v>14</v>
      </c>
      <c r="U339" s="69" t="s">
        <v>14</v>
      </c>
      <c r="V339" s="69" t="s">
        <v>14</v>
      </c>
      <c r="W339" s="69" t="s">
        <v>14</v>
      </c>
      <c r="X339" s="69" t="s">
        <v>14</v>
      </c>
    </row>
    <row r="340" spans="1:24" ht="40.5" hidden="1" customHeight="1">
      <c r="A340" s="66"/>
      <c r="B340" s="72"/>
      <c r="C340" s="61"/>
      <c r="D340" s="61"/>
      <c r="E340" s="62"/>
      <c r="F340" s="36" t="s">
        <v>34</v>
      </c>
      <c r="G340" s="35">
        <f t="shared" si="294"/>
        <v>0</v>
      </c>
      <c r="H340" s="35">
        <v>0</v>
      </c>
      <c r="I340" s="35">
        <v>0</v>
      </c>
      <c r="J340" s="9">
        <v>0</v>
      </c>
      <c r="K340" s="9">
        <v>0</v>
      </c>
      <c r="L340" s="9">
        <v>0</v>
      </c>
      <c r="M340" s="9">
        <v>0</v>
      </c>
      <c r="N340" s="9">
        <v>0</v>
      </c>
      <c r="O340" s="70"/>
      <c r="P340" s="70"/>
      <c r="Q340" s="70"/>
      <c r="R340" s="70"/>
      <c r="S340" s="70"/>
      <c r="T340" s="70"/>
      <c r="U340" s="70"/>
      <c r="V340" s="70"/>
      <c r="W340" s="70"/>
      <c r="X340" s="70"/>
    </row>
    <row r="341" spans="1:24" ht="33.75" hidden="1" customHeight="1">
      <c r="A341" s="66"/>
      <c r="B341" s="72"/>
      <c r="C341" s="61"/>
      <c r="D341" s="61"/>
      <c r="E341" s="62"/>
      <c r="F341" s="36" t="s">
        <v>32</v>
      </c>
      <c r="G341" s="35">
        <f t="shared" si="294"/>
        <v>0</v>
      </c>
      <c r="H341" s="21">
        <v>0</v>
      </c>
      <c r="I341" s="21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0"/>
      <c r="P341" s="70"/>
      <c r="Q341" s="70"/>
      <c r="R341" s="70"/>
      <c r="S341" s="70"/>
      <c r="T341" s="70"/>
      <c r="U341" s="70"/>
      <c r="V341" s="70"/>
      <c r="W341" s="70"/>
      <c r="X341" s="70"/>
    </row>
    <row r="342" spans="1:24" ht="39" hidden="1" customHeight="1">
      <c r="A342" s="66"/>
      <c r="B342" s="72"/>
      <c r="C342" s="61"/>
      <c r="D342" s="61"/>
      <c r="E342" s="62"/>
      <c r="F342" s="37" t="s">
        <v>33</v>
      </c>
      <c r="G342" s="35">
        <f t="shared" si="294"/>
        <v>0</v>
      </c>
      <c r="H342" s="21">
        <v>0</v>
      </c>
      <c r="I342" s="21">
        <v>0</v>
      </c>
      <c r="J342" s="7">
        <v>0</v>
      </c>
      <c r="K342" s="7">
        <v>0</v>
      </c>
      <c r="L342" s="7">
        <v>0</v>
      </c>
      <c r="M342" s="7">
        <v>0</v>
      </c>
      <c r="N342" s="7">
        <v>0</v>
      </c>
      <c r="O342" s="70"/>
      <c r="P342" s="70"/>
      <c r="Q342" s="70"/>
      <c r="R342" s="70"/>
      <c r="S342" s="70"/>
      <c r="T342" s="70"/>
      <c r="U342" s="70"/>
      <c r="V342" s="70"/>
      <c r="W342" s="70"/>
      <c r="X342" s="70"/>
    </row>
    <row r="343" spans="1:24" ht="21.75" customHeight="1">
      <c r="A343" s="65" t="s">
        <v>162</v>
      </c>
      <c r="B343" s="71" t="s">
        <v>257</v>
      </c>
      <c r="C343" s="60" t="s">
        <v>145</v>
      </c>
      <c r="D343" s="60" t="s">
        <v>229</v>
      </c>
      <c r="E343" s="62" t="s">
        <v>31</v>
      </c>
      <c r="F343" s="36" t="s">
        <v>15</v>
      </c>
      <c r="G343" s="35">
        <f t="shared" si="294"/>
        <v>947475.2</v>
      </c>
      <c r="H343" s="35">
        <f t="shared" ref="H343:L343" si="297">H344+H345+H346</f>
        <v>0</v>
      </c>
      <c r="I343" s="35">
        <f t="shared" si="297"/>
        <v>0</v>
      </c>
      <c r="J343" s="9">
        <f t="shared" si="297"/>
        <v>0</v>
      </c>
      <c r="K343" s="9">
        <f t="shared" si="297"/>
        <v>947475.2</v>
      </c>
      <c r="L343" s="9">
        <f t="shared" si="297"/>
        <v>0</v>
      </c>
      <c r="M343" s="9">
        <f t="shared" ref="M343:N343" si="298">M344+M345+M346</f>
        <v>0</v>
      </c>
      <c r="N343" s="9">
        <f t="shared" si="298"/>
        <v>0</v>
      </c>
      <c r="O343" s="69" t="s">
        <v>14</v>
      </c>
      <c r="P343" s="69" t="s">
        <v>14</v>
      </c>
      <c r="Q343" s="69" t="s">
        <v>14</v>
      </c>
      <c r="R343" s="69" t="s">
        <v>14</v>
      </c>
      <c r="S343" s="69" t="s">
        <v>14</v>
      </c>
      <c r="T343" s="69" t="s">
        <v>14</v>
      </c>
      <c r="U343" s="69" t="s">
        <v>14</v>
      </c>
      <c r="V343" s="69" t="s">
        <v>14</v>
      </c>
      <c r="W343" s="69" t="s">
        <v>14</v>
      </c>
      <c r="X343" s="69" t="s">
        <v>14</v>
      </c>
    </row>
    <row r="344" spans="1:24" ht="40.5" customHeight="1">
      <c r="A344" s="66"/>
      <c r="B344" s="72"/>
      <c r="C344" s="61"/>
      <c r="D344" s="61"/>
      <c r="E344" s="62"/>
      <c r="F344" s="36" t="s">
        <v>34</v>
      </c>
      <c r="G344" s="35">
        <f t="shared" si="294"/>
        <v>947475.2</v>
      </c>
      <c r="H344" s="35">
        <v>0</v>
      </c>
      <c r="I344" s="35">
        <v>0</v>
      </c>
      <c r="J344" s="9">
        <v>0</v>
      </c>
      <c r="K344" s="9">
        <v>947475.2</v>
      </c>
      <c r="L344" s="9">
        <v>0</v>
      </c>
      <c r="M344" s="9">
        <v>0</v>
      </c>
      <c r="N344" s="9">
        <v>0</v>
      </c>
      <c r="O344" s="70"/>
      <c r="P344" s="70"/>
      <c r="Q344" s="70"/>
      <c r="R344" s="70"/>
      <c r="S344" s="70"/>
      <c r="T344" s="70"/>
      <c r="U344" s="70"/>
      <c r="V344" s="70"/>
      <c r="W344" s="70"/>
      <c r="X344" s="70"/>
    </row>
    <row r="345" spans="1:24" ht="33.75" customHeight="1">
      <c r="A345" s="66"/>
      <c r="B345" s="72"/>
      <c r="C345" s="61"/>
      <c r="D345" s="61"/>
      <c r="E345" s="62"/>
      <c r="F345" s="36" t="s">
        <v>32</v>
      </c>
      <c r="G345" s="35">
        <f t="shared" si="294"/>
        <v>0</v>
      </c>
      <c r="H345" s="21">
        <v>0</v>
      </c>
      <c r="I345" s="21">
        <v>0</v>
      </c>
      <c r="J345" s="7">
        <v>0</v>
      </c>
      <c r="K345" s="7">
        <v>0</v>
      </c>
      <c r="L345" s="7">
        <v>0</v>
      </c>
      <c r="M345" s="7">
        <v>0</v>
      </c>
      <c r="N345" s="7">
        <v>0</v>
      </c>
      <c r="O345" s="70"/>
      <c r="P345" s="70"/>
      <c r="Q345" s="70"/>
      <c r="R345" s="70"/>
      <c r="S345" s="70"/>
      <c r="T345" s="70"/>
      <c r="U345" s="70"/>
      <c r="V345" s="70"/>
      <c r="W345" s="70"/>
      <c r="X345" s="70"/>
    </row>
    <row r="346" spans="1:24" ht="39" customHeight="1">
      <c r="A346" s="66"/>
      <c r="B346" s="72"/>
      <c r="C346" s="61"/>
      <c r="D346" s="61"/>
      <c r="E346" s="62"/>
      <c r="F346" s="37" t="s">
        <v>33</v>
      </c>
      <c r="G346" s="35">
        <f t="shared" si="294"/>
        <v>0</v>
      </c>
      <c r="H346" s="21">
        <v>0</v>
      </c>
      <c r="I346" s="21">
        <v>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0"/>
      <c r="P346" s="70"/>
      <c r="Q346" s="70"/>
      <c r="R346" s="70"/>
      <c r="S346" s="70"/>
      <c r="T346" s="70"/>
      <c r="U346" s="70"/>
      <c r="V346" s="70"/>
      <c r="W346" s="70"/>
      <c r="X346" s="70"/>
    </row>
    <row r="347" spans="1:24" ht="21.75" customHeight="1">
      <c r="A347" s="65" t="s">
        <v>163</v>
      </c>
      <c r="B347" s="71" t="s">
        <v>258</v>
      </c>
      <c r="C347" s="60" t="s">
        <v>145</v>
      </c>
      <c r="D347" s="60" t="s">
        <v>229</v>
      </c>
      <c r="E347" s="62" t="s">
        <v>31</v>
      </c>
      <c r="F347" s="36" t="s">
        <v>15</v>
      </c>
      <c r="G347" s="35">
        <f t="shared" ref="G347:G350" si="299">SUM(H347:N347)</f>
        <v>414520.42</v>
      </c>
      <c r="H347" s="35">
        <f t="shared" ref="H347:L347" si="300">H348+H349+H350</f>
        <v>0</v>
      </c>
      <c r="I347" s="35">
        <f t="shared" si="300"/>
        <v>0</v>
      </c>
      <c r="J347" s="9">
        <f t="shared" si="300"/>
        <v>0</v>
      </c>
      <c r="K347" s="9">
        <f t="shared" si="300"/>
        <v>414520.42</v>
      </c>
      <c r="L347" s="9">
        <f t="shared" si="300"/>
        <v>0</v>
      </c>
      <c r="M347" s="9">
        <f t="shared" ref="M347:N347" si="301">M348+M349+M350</f>
        <v>0</v>
      </c>
      <c r="N347" s="9">
        <f t="shared" si="301"/>
        <v>0</v>
      </c>
      <c r="O347" s="69" t="s">
        <v>14</v>
      </c>
      <c r="P347" s="69" t="s">
        <v>14</v>
      </c>
      <c r="Q347" s="69" t="s">
        <v>14</v>
      </c>
      <c r="R347" s="69" t="s">
        <v>14</v>
      </c>
      <c r="S347" s="69" t="s">
        <v>14</v>
      </c>
      <c r="T347" s="69" t="s">
        <v>14</v>
      </c>
      <c r="U347" s="69" t="s">
        <v>14</v>
      </c>
      <c r="V347" s="69" t="s">
        <v>14</v>
      </c>
      <c r="W347" s="69" t="s">
        <v>14</v>
      </c>
      <c r="X347" s="69" t="s">
        <v>14</v>
      </c>
    </row>
    <row r="348" spans="1:24" ht="40.5" customHeight="1">
      <c r="A348" s="66"/>
      <c r="B348" s="72"/>
      <c r="C348" s="61"/>
      <c r="D348" s="61"/>
      <c r="E348" s="62"/>
      <c r="F348" s="36" t="s">
        <v>34</v>
      </c>
      <c r="G348" s="35">
        <f t="shared" si="299"/>
        <v>414520.42</v>
      </c>
      <c r="H348" s="35">
        <v>0</v>
      </c>
      <c r="I348" s="35">
        <v>0</v>
      </c>
      <c r="J348" s="9">
        <v>0</v>
      </c>
      <c r="K348" s="9">
        <v>414520.42</v>
      </c>
      <c r="L348" s="9">
        <v>0</v>
      </c>
      <c r="M348" s="9">
        <v>0</v>
      </c>
      <c r="N348" s="9">
        <v>0</v>
      </c>
      <c r="O348" s="70"/>
      <c r="P348" s="70"/>
      <c r="Q348" s="70"/>
      <c r="R348" s="70"/>
      <c r="S348" s="70"/>
      <c r="T348" s="70"/>
      <c r="U348" s="70"/>
      <c r="V348" s="70"/>
      <c r="W348" s="70"/>
      <c r="X348" s="70"/>
    </row>
    <row r="349" spans="1:24" ht="33.75" customHeight="1">
      <c r="A349" s="66"/>
      <c r="B349" s="72"/>
      <c r="C349" s="61"/>
      <c r="D349" s="61"/>
      <c r="E349" s="62"/>
      <c r="F349" s="36" t="s">
        <v>32</v>
      </c>
      <c r="G349" s="35">
        <f t="shared" si="299"/>
        <v>0</v>
      </c>
      <c r="H349" s="21">
        <v>0</v>
      </c>
      <c r="I349" s="21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0"/>
      <c r="P349" s="70"/>
      <c r="Q349" s="70"/>
      <c r="R349" s="70"/>
      <c r="S349" s="70"/>
      <c r="T349" s="70"/>
      <c r="U349" s="70"/>
      <c r="V349" s="70"/>
      <c r="W349" s="70"/>
      <c r="X349" s="70"/>
    </row>
    <row r="350" spans="1:24" ht="39" customHeight="1">
      <c r="A350" s="66"/>
      <c r="B350" s="72"/>
      <c r="C350" s="61"/>
      <c r="D350" s="61"/>
      <c r="E350" s="62"/>
      <c r="F350" s="37" t="s">
        <v>33</v>
      </c>
      <c r="G350" s="35">
        <f t="shared" si="299"/>
        <v>0</v>
      </c>
      <c r="H350" s="21">
        <v>0</v>
      </c>
      <c r="I350" s="21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0"/>
      <c r="P350" s="70"/>
      <c r="Q350" s="70"/>
      <c r="R350" s="70"/>
      <c r="S350" s="70"/>
      <c r="T350" s="70"/>
      <c r="U350" s="70"/>
      <c r="V350" s="70"/>
      <c r="W350" s="70"/>
      <c r="X350" s="70"/>
    </row>
    <row r="351" spans="1:24" ht="36" customHeight="1">
      <c r="A351" s="65" t="s">
        <v>168</v>
      </c>
      <c r="B351" s="71" t="s">
        <v>259</v>
      </c>
      <c r="C351" s="60" t="s">
        <v>145</v>
      </c>
      <c r="D351" s="60" t="s">
        <v>229</v>
      </c>
      <c r="E351" s="62" t="s">
        <v>31</v>
      </c>
      <c r="F351" s="36" t="s">
        <v>15</v>
      </c>
      <c r="G351" s="35">
        <f t="shared" si="294"/>
        <v>30989.38</v>
      </c>
      <c r="H351" s="35">
        <f t="shared" ref="H351:K351" si="302">H352+H353+H354</f>
        <v>0</v>
      </c>
      <c r="I351" s="35">
        <f t="shared" si="302"/>
        <v>0</v>
      </c>
      <c r="J351" s="9">
        <f t="shared" si="302"/>
        <v>30989.38</v>
      </c>
      <c r="K351" s="9">
        <f t="shared" si="302"/>
        <v>0</v>
      </c>
      <c r="L351" s="9">
        <f t="shared" ref="L351:M351" si="303">L352+L353+L354</f>
        <v>0</v>
      </c>
      <c r="M351" s="9">
        <f t="shared" si="303"/>
        <v>0</v>
      </c>
      <c r="N351" s="9">
        <f t="shared" ref="N351" si="304">N352+N353+N354</f>
        <v>0</v>
      </c>
      <c r="O351" s="69" t="s">
        <v>14</v>
      </c>
      <c r="P351" s="69" t="s">
        <v>14</v>
      </c>
      <c r="Q351" s="69" t="s">
        <v>14</v>
      </c>
      <c r="R351" s="69" t="s">
        <v>14</v>
      </c>
      <c r="S351" s="69" t="s">
        <v>14</v>
      </c>
      <c r="T351" s="69" t="s">
        <v>14</v>
      </c>
      <c r="U351" s="69" t="s">
        <v>14</v>
      </c>
      <c r="V351" s="69" t="s">
        <v>14</v>
      </c>
      <c r="W351" s="69" t="s">
        <v>14</v>
      </c>
      <c r="X351" s="69" t="s">
        <v>14</v>
      </c>
    </row>
    <row r="352" spans="1:24" ht="40.5" customHeight="1">
      <c r="A352" s="66"/>
      <c r="B352" s="72"/>
      <c r="C352" s="61"/>
      <c r="D352" s="61"/>
      <c r="E352" s="62"/>
      <c r="F352" s="36" t="s">
        <v>34</v>
      </c>
      <c r="G352" s="35">
        <f t="shared" si="294"/>
        <v>30989.38</v>
      </c>
      <c r="H352" s="35">
        <v>0</v>
      </c>
      <c r="I352" s="35">
        <v>0</v>
      </c>
      <c r="J352" s="9">
        <v>30989.38</v>
      </c>
      <c r="K352" s="9">
        <v>0</v>
      </c>
      <c r="L352" s="9">
        <v>0</v>
      </c>
      <c r="M352" s="9">
        <v>0</v>
      </c>
      <c r="N352" s="9">
        <v>0</v>
      </c>
      <c r="O352" s="70"/>
      <c r="P352" s="70"/>
      <c r="Q352" s="70"/>
      <c r="R352" s="70"/>
      <c r="S352" s="70"/>
      <c r="T352" s="70"/>
      <c r="U352" s="70"/>
      <c r="V352" s="70"/>
      <c r="W352" s="70"/>
      <c r="X352" s="70"/>
    </row>
    <row r="353" spans="1:24" ht="33.75" customHeight="1">
      <c r="A353" s="66"/>
      <c r="B353" s="72"/>
      <c r="C353" s="61"/>
      <c r="D353" s="61"/>
      <c r="E353" s="62"/>
      <c r="F353" s="36" t="s">
        <v>32</v>
      </c>
      <c r="G353" s="35">
        <f t="shared" si="294"/>
        <v>0</v>
      </c>
      <c r="H353" s="21">
        <v>0</v>
      </c>
      <c r="I353" s="21">
        <v>0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70"/>
      <c r="P353" s="70"/>
      <c r="Q353" s="70"/>
      <c r="R353" s="70"/>
      <c r="S353" s="70"/>
      <c r="T353" s="70"/>
      <c r="U353" s="70"/>
      <c r="V353" s="70"/>
      <c r="W353" s="70"/>
      <c r="X353" s="70"/>
    </row>
    <row r="354" spans="1:24" ht="39" customHeight="1">
      <c r="A354" s="66"/>
      <c r="B354" s="72"/>
      <c r="C354" s="61"/>
      <c r="D354" s="61"/>
      <c r="E354" s="62"/>
      <c r="F354" s="37" t="s">
        <v>33</v>
      </c>
      <c r="G354" s="35">
        <f t="shared" si="294"/>
        <v>0</v>
      </c>
      <c r="H354" s="21">
        <v>0</v>
      </c>
      <c r="I354" s="21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0"/>
      <c r="P354" s="70"/>
      <c r="Q354" s="70"/>
      <c r="R354" s="70"/>
      <c r="S354" s="70"/>
      <c r="T354" s="70"/>
      <c r="U354" s="70"/>
      <c r="V354" s="70"/>
      <c r="W354" s="70"/>
      <c r="X354" s="70"/>
    </row>
    <row r="355" spans="1:24" ht="39" customHeight="1">
      <c r="A355" s="65" t="s">
        <v>169</v>
      </c>
      <c r="B355" s="71" t="s">
        <v>260</v>
      </c>
      <c r="C355" s="60" t="s">
        <v>145</v>
      </c>
      <c r="D355" s="60" t="s">
        <v>229</v>
      </c>
      <c r="E355" s="62" t="s">
        <v>31</v>
      </c>
      <c r="F355" s="36" t="s">
        <v>15</v>
      </c>
      <c r="G355" s="35">
        <f t="shared" ref="G355:G358" si="305">SUM(H355:N355)</f>
        <v>1004945.34</v>
      </c>
      <c r="H355" s="35">
        <f t="shared" ref="H355:L355" si="306">H356+H357+H358</f>
        <v>0</v>
      </c>
      <c r="I355" s="35">
        <f t="shared" si="306"/>
        <v>0</v>
      </c>
      <c r="J355" s="9">
        <f t="shared" si="306"/>
        <v>0</v>
      </c>
      <c r="K355" s="9">
        <f t="shared" si="306"/>
        <v>1004945.34</v>
      </c>
      <c r="L355" s="9">
        <f t="shared" si="306"/>
        <v>0</v>
      </c>
      <c r="M355" s="9">
        <f t="shared" ref="M355:N355" si="307">M356+M357+M358</f>
        <v>0</v>
      </c>
      <c r="N355" s="9">
        <f t="shared" si="307"/>
        <v>0</v>
      </c>
      <c r="O355" s="69" t="s">
        <v>14</v>
      </c>
      <c r="P355" s="69" t="s">
        <v>14</v>
      </c>
      <c r="Q355" s="69" t="s">
        <v>14</v>
      </c>
      <c r="R355" s="69" t="s">
        <v>14</v>
      </c>
      <c r="S355" s="69" t="s">
        <v>14</v>
      </c>
      <c r="T355" s="69" t="s">
        <v>14</v>
      </c>
      <c r="U355" s="69" t="s">
        <v>14</v>
      </c>
      <c r="V355" s="69" t="s">
        <v>14</v>
      </c>
      <c r="W355" s="69" t="s">
        <v>14</v>
      </c>
      <c r="X355" s="69" t="s">
        <v>14</v>
      </c>
    </row>
    <row r="356" spans="1:24" ht="39" customHeight="1">
      <c r="A356" s="66"/>
      <c r="B356" s="72"/>
      <c r="C356" s="61"/>
      <c r="D356" s="61"/>
      <c r="E356" s="62"/>
      <c r="F356" s="36" t="s">
        <v>34</v>
      </c>
      <c r="G356" s="35">
        <f t="shared" si="305"/>
        <v>1004945.34</v>
      </c>
      <c r="H356" s="35">
        <v>0</v>
      </c>
      <c r="I356" s="35">
        <v>0</v>
      </c>
      <c r="J356" s="9">
        <v>0</v>
      </c>
      <c r="K356" s="9">
        <v>1004945.34</v>
      </c>
      <c r="L356" s="9">
        <v>0</v>
      </c>
      <c r="M356" s="9">
        <v>0</v>
      </c>
      <c r="N356" s="9">
        <v>0</v>
      </c>
      <c r="O356" s="70"/>
      <c r="P356" s="70"/>
      <c r="Q356" s="70"/>
      <c r="R356" s="70"/>
      <c r="S356" s="70"/>
      <c r="T356" s="70"/>
      <c r="U356" s="70"/>
      <c r="V356" s="70"/>
      <c r="W356" s="70"/>
      <c r="X356" s="70"/>
    </row>
    <row r="357" spans="1:24" ht="39" customHeight="1">
      <c r="A357" s="66"/>
      <c r="B357" s="72"/>
      <c r="C357" s="61"/>
      <c r="D357" s="61"/>
      <c r="E357" s="62"/>
      <c r="F357" s="36" t="s">
        <v>32</v>
      </c>
      <c r="G357" s="35">
        <f t="shared" si="305"/>
        <v>0</v>
      </c>
      <c r="H357" s="21">
        <v>0</v>
      </c>
      <c r="I357" s="21">
        <v>0</v>
      </c>
      <c r="J357" s="7">
        <v>0</v>
      </c>
      <c r="K357" s="7">
        <v>0</v>
      </c>
      <c r="L357" s="7">
        <v>0</v>
      </c>
      <c r="M357" s="7">
        <v>0</v>
      </c>
      <c r="N357" s="7">
        <v>0</v>
      </c>
      <c r="O357" s="70"/>
      <c r="P357" s="70"/>
      <c r="Q357" s="70"/>
      <c r="R357" s="70"/>
      <c r="S357" s="70"/>
      <c r="T357" s="70"/>
      <c r="U357" s="70"/>
      <c r="V357" s="70"/>
      <c r="W357" s="70"/>
      <c r="X357" s="70"/>
    </row>
    <row r="358" spans="1:24" ht="39" customHeight="1">
      <c r="A358" s="66"/>
      <c r="B358" s="72"/>
      <c r="C358" s="61"/>
      <c r="D358" s="61"/>
      <c r="E358" s="62"/>
      <c r="F358" s="37" t="s">
        <v>33</v>
      </c>
      <c r="G358" s="35">
        <f t="shared" si="305"/>
        <v>0</v>
      </c>
      <c r="H358" s="21">
        <v>0</v>
      </c>
      <c r="I358" s="21">
        <v>0</v>
      </c>
      <c r="J358" s="7">
        <v>0</v>
      </c>
      <c r="K358" s="7">
        <v>0</v>
      </c>
      <c r="L358" s="7">
        <v>0</v>
      </c>
      <c r="M358" s="7">
        <v>0</v>
      </c>
      <c r="N358" s="7">
        <v>0</v>
      </c>
      <c r="O358" s="70"/>
      <c r="P358" s="70"/>
      <c r="Q358" s="70"/>
      <c r="R358" s="70"/>
      <c r="S358" s="70"/>
      <c r="T358" s="70"/>
      <c r="U358" s="70"/>
      <c r="V358" s="70"/>
      <c r="W358" s="70"/>
      <c r="X358" s="70"/>
    </row>
    <row r="359" spans="1:24" ht="39" customHeight="1">
      <c r="A359" s="65" t="s">
        <v>183</v>
      </c>
      <c r="B359" s="71" t="s">
        <v>261</v>
      </c>
      <c r="C359" s="60" t="s">
        <v>145</v>
      </c>
      <c r="D359" s="60" t="s">
        <v>229</v>
      </c>
      <c r="E359" s="62" t="s">
        <v>31</v>
      </c>
      <c r="F359" s="36" t="s">
        <v>15</v>
      </c>
      <c r="G359" s="35">
        <f t="shared" ref="G359:G362" si="308">SUM(H359:N359)</f>
        <v>1350000</v>
      </c>
      <c r="H359" s="35">
        <f t="shared" ref="H359:L359" si="309">H360+H361+H362</f>
        <v>0</v>
      </c>
      <c r="I359" s="35">
        <f t="shared" si="309"/>
        <v>0</v>
      </c>
      <c r="J359" s="9">
        <f t="shared" si="309"/>
        <v>0</v>
      </c>
      <c r="K359" s="9">
        <f t="shared" si="309"/>
        <v>0</v>
      </c>
      <c r="L359" s="9">
        <f t="shared" si="309"/>
        <v>0</v>
      </c>
      <c r="M359" s="9">
        <f t="shared" ref="M359:N359" si="310">M360+M361+M362</f>
        <v>1350000</v>
      </c>
      <c r="N359" s="9">
        <f t="shared" si="310"/>
        <v>0</v>
      </c>
      <c r="O359" s="69" t="s">
        <v>14</v>
      </c>
      <c r="P359" s="69" t="s">
        <v>14</v>
      </c>
      <c r="Q359" s="69" t="s">
        <v>14</v>
      </c>
      <c r="R359" s="69" t="s">
        <v>14</v>
      </c>
      <c r="S359" s="69" t="s">
        <v>14</v>
      </c>
      <c r="T359" s="69" t="s">
        <v>14</v>
      </c>
      <c r="U359" s="69" t="s">
        <v>14</v>
      </c>
      <c r="V359" s="69" t="s">
        <v>14</v>
      </c>
      <c r="W359" s="69" t="s">
        <v>14</v>
      </c>
      <c r="X359" s="69" t="s">
        <v>14</v>
      </c>
    </row>
    <row r="360" spans="1:24" ht="39" customHeight="1">
      <c r="A360" s="66"/>
      <c r="B360" s="72"/>
      <c r="C360" s="61"/>
      <c r="D360" s="61"/>
      <c r="E360" s="62"/>
      <c r="F360" s="36" t="s">
        <v>34</v>
      </c>
      <c r="G360" s="35">
        <f t="shared" si="308"/>
        <v>1350000</v>
      </c>
      <c r="H360" s="35">
        <v>0</v>
      </c>
      <c r="I360" s="35">
        <v>0</v>
      </c>
      <c r="J360" s="9">
        <v>0</v>
      </c>
      <c r="K360" s="9">
        <v>0</v>
      </c>
      <c r="L360" s="9">
        <v>0</v>
      </c>
      <c r="M360" s="9">
        <v>1350000</v>
      </c>
      <c r="N360" s="9">
        <v>0</v>
      </c>
      <c r="O360" s="70"/>
      <c r="P360" s="70"/>
      <c r="Q360" s="70"/>
      <c r="R360" s="70"/>
      <c r="S360" s="70"/>
      <c r="T360" s="70"/>
      <c r="U360" s="70"/>
      <c r="V360" s="70"/>
      <c r="W360" s="70"/>
      <c r="X360" s="70"/>
    </row>
    <row r="361" spans="1:24" ht="39" customHeight="1">
      <c r="A361" s="66"/>
      <c r="B361" s="72"/>
      <c r="C361" s="61"/>
      <c r="D361" s="61"/>
      <c r="E361" s="62"/>
      <c r="F361" s="36" t="s">
        <v>32</v>
      </c>
      <c r="G361" s="35">
        <f t="shared" si="308"/>
        <v>0</v>
      </c>
      <c r="H361" s="21">
        <v>0</v>
      </c>
      <c r="I361" s="21">
        <v>0</v>
      </c>
      <c r="J361" s="7">
        <v>0</v>
      </c>
      <c r="K361" s="7">
        <v>0</v>
      </c>
      <c r="L361" s="7">
        <v>0</v>
      </c>
      <c r="M361" s="7">
        <v>0</v>
      </c>
      <c r="N361" s="7">
        <v>0</v>
      </c>
      <c r="O361" s="70"/>
      <c r="P361" s="70"/>
      <c r="Q361" s="70"/>
      <c r="R361" s="70"/>
      <c r="S361" s="70"/>
      <c r="T361" s="70"/>
      <c r="U361" s="70"/>
      <c r="V361" s="70"/>
      <c r="W361" s="70"/>
      <c r="X361" s="70"/>
    </row>
    <row r="362" spans="1:24" ht="39" customHeight="1">
      <c r="A362" s="66"/>
      <c r="B362" s="72"/>
      <c r="C362" s="61"/>
      <c r="D362" s="61"/>
      <c r="E362" s="62"/>
      <c r="F362" s="37" t="s">
        <v>33</v>
      </c>
      <c r="G362" s="35">
        <f t="shared" si="308"/>
        <v>0</v>
      </c>
      <c r="H362" s="21">
        <v>0</v>
      </c>
      <c r="I362" s="21">
        <v>0</v>
      </c>
      <c r="J362" s="7">
        <v>0</v>
      </c>
      <c r="K362" s="7">
        <v>0</v>
      </c>
      <c r="L362" s="7">
        <v>0</v>
      </c>
      <c r="M362" s="7">
        <v>0</v>
      </c>
      <c r="N362" s="7">
        <v>0</v>
      </c>
      <c r="O362" s="70"/>
      <c r="P362" s="70"/>
      <c r="Q362" s="70"/>
      <c r="R362" s="70"/>
      <c r="S362" s="70"/>
      <c r="T362" s="70"/>
      <c r="U362" s="70"/>
      <c r="V362" s="70"/>
      <c r="W362" s="70"/>
      <c r="X362" s="70"/>
    </row>
    <row r="363" spans="1:24" ht="39" customHeight="1">
      <c r="A363" s="65" t="s">
        <v>220</v>
      </c>
      <c r="B363" s="71" t="s">
        <v>262</v>
      </c>
      <c r="C363" s="60" t="s">
        <v>145</v>
      </c>
      <c r="D363" s="60" t="s">
        <v>229</v>
      </c>
      <c r="E363" s="62" t="s">
        <v>31</v>
      </c>
      <c r="F363" s="36" t="s">
        <v>15</v>
      </c>
      <c r="G363" s="35">
        <f t="shared" ref="G363:G366" si="311">SUM(H363:N363)</f>
        <v>646804.80000000005</v>
      </c>
      <c r="H363" s="35">
        <f t="shared" ref="H363:L363" si="312">H364+H365+H366</f>
        <v>0</v>
      </c>
      <c r="I363" s="35">
        <f t="shared" si="312"/>
        <v>646804.80000000005</v>
      </c>
      <c r="J363" s="9">
        <f t="shared" si="312"/>
        <v>0</v>
      </c>
      <c r="K363" s="9">
        <f t="shared" si="312"/>
        <v>0</v>
      </c>
      <c r="L363" s="9">
        <f t="shared" si="312"/>
        <v>0</v>
      </c>
      <c r="M363" s="9">
        <f t="shared" ref="M363:N363" si="313">M364+M365+M366</f>
        <v>0</v>
      </c>
      <c r="N363" s="9">
        <f t="shared" si="313"/>
        <v>0</v>
      </c>
      <c r="O363" s="69" t="s">
        <v>14</v>
      </c>
      <c r="P363" s="69" t="s">
        <v>14</v>
      </c>
      <c r="Q363" s="69" t="s">
        <v>14</v>
      </c>
      <c r="R363" s="69" t="s">
        <v>14</v>
      </c>
      <c r="S363" s="69" t="s">
        <v>14</v>
      </c>
      <c r="T363" s="69" t="s">
        <v>14</v>
      </c>
      <c r="U363" s="69" t="s">
        <v>14</v>
      </c>
      <c r="V363" s="69" t="s">
        <v>14</v>
      </c>
      <c r="W363" s="69" t="s">
        <v>14</v>
      </c>
      <c r="X363" s="69" t="s">
        <v>14</v>
      </c>
    </row>
    <row r="364" spans="1:24" ht="39" customHeight="1">
      <c r="A364" s="66"/>
      <c r="B364" s="72"/>
      <c r="C364" s="61"/>
      <c r="D364" s="61"/>
      <c r="E364" s="62"/>
      <c r="F364" s="36" t="s">
        <v>34</v>
      </c>
      <c r="G364" s="35">
        <f t="shared" si="311"/>
        <v>646804.80000000005</v>
      </c>
      <c r="H364" s="35">
        <v>0</v>
      </c>
      <c r="I364" s="35">
        <v>646804.80000000005</v>
      </c>
      <c r="J364" s="9">
        <v>0</v>
      </c>
      <c r="K364" s="9">
        <v>0</v>
      </c>
      <c r="L364" s="9">
        <v>0</v>
      </c>
      <c r="M364" s="9">
        <v>0</v>
      </c>
      <c r="N364" s="9">
        <v>0</v>
      </c>
      <c r="O364" s="70"/>
      <c r="P364" s="70"/>
      <c r="Q364" s="70"/>
      <c r="R364" s="70"/>
      <c r="S364" s="70"/>
      <c r="T364" s="70"/>
      <c r="U364" s="70"/>
      <c r="V364" s="70"/>
      <c r="W364" s="70"/>
      <c r="X364" s="70"/>
    </row>
    <row r="365" spans="1:24" ht="39" customHeight="1">
      <c r="A365" s="66"/>
      <c r="B365" s="72"/>
      <c r="C365" s="61"/>
      <c r="D365" s="61"/>
      <c r="E365" s="62"/>
      <c r="F365" s="36" t="s">
        <v>32</v>
      </c>
      <c r="G365" s="35">
        <f t="shared" si="311"/>
        <v>0</v>
      </c>
      <c r="H365" s="21">
        <v>0</v>
      </c>
      <c r="I365" s="21">
        <v>0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70"/>
      <c r="P365" s="70"/>
      <c r="Q365" s="70"/>
      <c r="R365" s="70"/>
      <c r="S365" s="70"/>
      <c r="T365" s="70"/>
      <c r="U365" s="70"/>
      <c r="V365" s="70"/>
      <c r="W365" s="70"/>
      <c r="X365" s="70"/>
    </row>
    <row r="366" spans="1:24" ht="39" customHeight="1">
      <c r="A366" s="66"/>
      <c r="B366" s="72"/>
      <c r="C366" s="61"/>
      <c r="D366" s="61"/>
      <c r="E366" s="62"/>
      <c r="F366" s="37" t="s">
        <v>33</v>
      </c>
      <c r="G366" s="35">
        <f t="shared" si="311"/>
        <v>0</v>
      </c>
      <c r="H366" s="21">
        <v>0</v>
      </c>
      <c r="I366" s="21">
        <v>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70"/>
      <c r="P366" s="70"/>
      <c r="Q366" s="70"/>
      <c r="R366" s="70"/>
      <c r="S366" s="70"/>
      <c r="T366" s="70"/>
      <c r="U366" s="70"/>
      <c r="V366" s="70"/>
      <c r="W366" s="70"/>
      <c r="X366" s="70"/>
    </row>
    <row r="367" spans="1:24" ht="39" customHeight="1">
      <c r="A367" s="65" t="s">
        <v>221</v>
      </c>
      <c r="B367" s="71" t="s">
        <v>263</v>
      </c>
      <c r="C367" s="60" t="s">
        <v>145</v>
      </c>
      <c r="D367" s="60" t="s">
        <v>229</v>
      </c>
      <c r="E367" s="62" t="s">
        <v>31</v>
      </c>
      <c r="F367" s="36" t="s">
        <v>15</v>
      </c>
      <c r="G367" s="35">
        <f t="shared" ref="G367:G370" si="314">SUM(H367:N367)</f>
        <v>9903232.0500000007</v>
      </c>
      <c r="H367" s="35">
        <f t="shared" ref="H367:L367" si="315">H368+H369+H370</f>
        <v>0</v>
      </c>
      <c r="I367" s="35">
        <f t="shared" si="315"/>
        <v>0</v>
      </c>
      <c r="J367" s="9">
        <f t="shared" si="315"/>
        <v>0</v>
      </c>
      <c r="K367" s="9">
        <f t="shared" si="315"/>
        <v>9903232.0500000007</v>
      </c>
      <c r="L367" s="9">
        <f t="shared" si="315"/>
        <v>0</v>
      </c>
      <c r="M367" s="9">
        <f t="shared" ref="M367:N367" si="316">M368+M369+M370</f>
        <v>0</v>
      </c>
      <c r="N367" s="9">
        <f t="shared" si="316"/>
        <v>0</v>
      </c>
      <c r="O367" s="69" t="s">
        <v>14</v>
      </c>
      <c r="P367" s="69" t="s">
        <v>14</v>
      </c>
      <c r="Q367" s="69" t="s">
        <v>14</v>
      </c>
      <c r="R367" s="69" t="s">
        <v>14</v>
      </c>
      <c r="S367" s="69" t="s">
        <v>14</v>
      </c>
      <c r="T367" s="69" t="s">
        <v>14</v>
      </c>
      <c r="U367" s="69" t="s">
        <v>14</v>
      </c>
      <c r="V367" s="69" t="s">
        <v>14</v>
      </c>
      <c r="W367" s="69" t="s">
        <v>14</v>
      </c>
      <c r="X367" s="69" t="s">
        <v>14</v>
      </c>
    </row>
    <row r="368" spans="1:24" ht="39" customHeight="1">
      <c r="A368" s="66"/>
      <c r="B368" s="72"/>
      <c r="C368" s="61"/>
      <c r="D368" s="61"/>
      <c r="E368" s="62"/>
      <c r="F368" s="36" t="s">
        <v>34</v>
      </c>
      <c r="G368" s="35">
        <f t="shared" si="314"/>
        <v>957163.9</v>
      </c>
      <c r="H368" s="35">
        <v>0</v>
      </c>
      <c r="I368" s="35">
        <v>0</v>
      </c>
      <c r="J368" s="9">
        <v>0</v>
      </c>
      <c r="K368" s="9">
        <v>957163.9</v>
      </c>
      <c r="L368" s="9">
        <v>0</v>
      </c>
      <c r="M368" s="9">
        <v>0</v>
      </c>
      <c r="N368" s="9">
        <v>0</v>
      </c>
      <c r="O368" s="70"/>
      <c r="P368" s="70"/>
      <c r="Q368" s="70"/>
      <c r="R368" s="70"/>
      <c r="S368" s="70"/>
      <c r="T368" s="70"/>
      <c r="U368" s="70"/>
      <c r="V368" s="70"/>
      <c r="W368" s="70"/>
      <c r="X368" s="70"/>
    </row>
    <row r="369" spans="1:24" ht="39" customHeight="1">
      <c r="A369" s="66"/>
      <c r="B369" s="72"/>
      <c r="C369" s="61"/>
      <c r="D369" s="61"/>
      <c r="E369" s="62"/>
      <c r="F369" s="36" t="s">
        <v>32</v>
      </c>
      <c r="G369" s="35">
        <f t="shared" si="314"/>
        <v>8946068.1500000004</v>
      </c>
      <c r="H369" s="21">
        <v>0</v>
      </c>
      <c r="I369" s="21">
        <v>0</v>
      </c>
      <c r="J369" s="7">
        <v>0</v>
      </c>
      <c r="K369" s="7">
        <v>8946068.1500000004</v>
      </c>
      <c r="L369" s="7">
        <v>0</v>
      </c>
      <c r="M369" s="7">
        <v>0</v>
      </c>
      <c r="N369" s="7">
        <v>0</v>
      </c>
      <c r="O369" s="70"/>
      <c r="P369" s="70"/>
      <c r="Q369" s="70"/>
      <c r="R369" s="70"/>
      <c r="S369" s="70"/>
      <c r="T369" s="70"/>
      <c r="U369" s="70"/>
      <c r="V369" s="70"/>
      <c r="W369" s="70"/>
      <c r="X369" s="70"/>
    </row>
    <row r="370" spans="1:24" ht="39" customHeight="1">
      <c r="A370" s="66"/>
      <c r="B370" s="72"/>
      <c r="C370" s="61"/>
      <c r="D370" s="61"/>
      <c r="E370" s="62"/>
      <c r="F370" s="37" t="s">
        <v>33</v>
      </c>
      <c r="G370" s="35">
        <f t="shared" si="314"/>
        <v>0</v>
      </c>
      <c r="H370" s="21">
        <v>0</v>
      </c>
      <c r="I370" s="21">
        <v>0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70"/>
      <c r="P370" s="70"/>
      <c r="Q370" s="70"/>
      <c r="R370" s="70"/>
      <c r="S370" s="70"/>
      <c r="T370" s="70"/>
      <c r="U370" s="70"/>
      <c r="V370" s="70"/>
      <c r="W370" s="70"/>
      <c r="X370" s="70"/>
    </row>
    <row r="371" spans="1:24" ht="39" customHeight="1">
      <c r="A371" s="65" t="s">
        <v>222</v>
      </c>
      <c r="B371" s="71" t="s">
        <v>264</v>
      </c>
      <c r="C371" s="60" t="s">
        <v>145</v>
      </c>
      <c r="D371" s="60" t="s">
        <v>229</v>
      </c>
      <c r="E371" s="62" t="s">
        <v>31</v>
      </c>
      <c r="F371" s="36" t="s">
        <v>15</v>
      </c>
      <c r="G371" s="35">
        <f t="shared" ref="G371:G374" si="317">SUM(H371:N371)</f>
        <v>150000</v>
      </c>
      <c r="H371" s="35">
        <f t="shared" ref="H371:L371" si="318">H372+H373+H374</f>
        <v>0</v>
      </c>
      <c r="I371" s="35">
        <f t="shared" si="318"/>
        <v>0</v>
      </c>
      <c r="J371" s="9">
        <f t="shared" si="318"/>
        <v>0</v>
      </c>
      <c r="K371" s="9">
        <f t="shared" si="318"/>
        <v>0</v>
      </c>
      <c r="L371" s="9">
        <f t="shared" si="318"/>
        <v>150000</v>
      </c>
      <c r="M371" s="9">
        <f t="shared" ref="M371:N371" si="319">M372+M373+M374</f>
        <v>0</v>
      </c>
      <c r="N371" s="9">
        <f t="shared" si="319"/>
        <v>0</v>
      </c>
      <c r="O371" s="69" t="s">
        <v>14</v>
      </c>
      <c r="P371" s="69" t="s">
        <v>14</v>
      </c>
      <c r="Q371" s="69" t="s">
        <v>14</v>
      </c>
      <c r="R371" s="69" t="s">
        <v>14</v>
      </c>
      <c r="S371" s="69" t="s">
        <v>14</v>
      </c>
      <c r="T371" s="69" t="s">
        <v>14</v>
      </c>
      <c r="U371" s="69" t="s">
        <v>14</v>
      </c>
      <c r="V371" s="69" t="s">
        <v>14</v>
      </c>
      <c r="W371" s="69" t="s">
        <v>14</v>
      </c>
      <c r="X371" s="69" t="s">
        <v>14</v>
      </c>
    </row>
    <row r="372" spans="1:24" ht="39" customHeight="1">
      <c r="A372" s="66"/>
      <c r="B372" s="72"/>
      <c r="C372" s="61"/>
      <c r="D372" s="61"/>
      <c r="E372" s="62"/>
      <c r="F372" s="36" t="s">
        <v>34</v>
      </c>
      <c r="G372" s="35">
        <f t="shared" si="317"/>
        <v>150000</v>
      </c>
      <c r="H372" s="35">
        <v>0</v>
      </c>
      <c r="I372" s="35">
        <v>0</v>
      </c>
      <c r="J372" s="9">
        <v>0</v>
      </c>
      <c r="K372" s="9">
        <v>0</v>
      </c>
      <c r="L372" s="9">
        <v>150000</v>
      </c>
      <c r="M372" s="9">
        <v>0</v>
      </c>
      <c r="N372" s="9">
        <v>0</v>
      </c>
      <c r="O372" s="70"/>
      <c r="P372" s="70"/>
      <c r="Q372" s="70"/>
      <c r="R372" s="70"/>
      <c r="S372" s="70"/>
      <c r="T372" s="70"/>
      <c r="U372" s="70"/>
      <c r="V372" s="70"/>
      <c r="W372" s="70"/>
      <c r="X372" s="70"/>
    </row>
    <row r="373" spans="1:24" ht="39" customHeight="1">
      <c r="A373" s="66"/>
      <c r="B373" s="72"/>
      <c r="C373" s="61"/>
      <c r="D373" s="61"/>
      <c r="E373" s="62"/>
      <c r="F373" s="36" t="s">
        <v>32</v>
      </c>
      <c r="G373" s="35">
        <f t="shared" si="317"/>
        <v>0</v>
      </c>
      <c r="H373" s="21">
        <v>0</v>
      </c>
      <c r="I373" s="21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0"/>
      <c r="P373" s="70"/>
      <c r="Q373" s="70"/>
      <c r="R373" s="70"/>
      <c r="S373" s="70"/>
      <c r="T373" s="70"/>
      <c r="U373" s="70"/>
      <c r="V373" s="70"/>
      <c r="W373" s="70"/>
      <c r="X373" s="70"/>
    </row>
    <row r="374" spans="1:24" ht="39" customHeight="1">
      <c r="A374" s="66"/>
      <c r="B374" s="72"/>
      <c r="C374" s="61"/>
      <c r="D374" s="61"/>
      <c r="E374" s="62"/>
      <c r="F374" s="37" t="s">
        <v>33</v>
      </c>
      <c r="G374" s="35">
        <f t="shared" si="317"/>
        <v>0</v>
      </c>
      <c r="H374" s="21">
        <v>0</v>
      </c>
      <c r="I374" s="21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0"/>
      <c r="P374" s="70"/>
      <c r="Q374" s="70"/>
      <c r="R374" s="70"/>
      <c r="S374" s="70"/>
      <c r="T374" s="70"/>
      <c r="U374" s="70"/>
      <c r="V374" s="70"/>
      <c r="W374" s="70"/>
      <c r="X374" s="70"/>
    </row>
    <row r="375" spans="1:24" ht="39" customHeight="1">
      <c r="A375" s="65" t="s">
        <v>184</v>
      </c>
      <c r="B375" s="71" t="s">
        <v>265</v>
      </c>
      <c r="C375" s="60" t="s">
        <v>145</v>
      </c>
      <c r="D375" s="60" t="s">
        <v>229</v>
      </c>
      <c r="E375" s="62" t="s">
        <v>31</v>
      </c>
      <c r="F375" s="36" t="s">
        <v>15</v>
      </c>
      <c r="G375" s="35">
        <f t="shared" ref="G375:G382" si="320">SUM(H375:N375)</f>
        <v>1000000</v>
      </c>
      <c r="H375" s="35">
        <f t="shared" ref="H375:L375" si="321">H376+H377+H378</f>
        <v>0</v>
      </c>
      <c r="I375" s="35">
        <f t="shared" si="321"/>
        <v>0</v>
      </c>
      <c r="J375" s="9">
        <f t="shared" si="321"/>
        <v>0</v>
      </c>
      <c r="K375" s="9">
        <f t="shared" si="321"/>
        <v>0</v>
      </c>
      <c r="L375" s="9">
        <f t="shared" si="321"/>
        <v>1000000</v>
      </c>
      <c r="M375" s="9">
        <f t="shared" ref="M375:N375" si="322">M376+M377+M378</f>
        <v>0</v>
      </c>
      <c r="N375" s="9">
        <f t="shared" si="322"/>
        <v>0</v>
      </c>
      <c r="O375" s="69" t="s">
        <v>14</v>
      </c>
      <c r="P375" s="69" t="s">
        <v>14</v>
      </c>
      <c r="Q375" s="69" t="s">
        <v>14</v>
      </c>
      <c r="R375" s="69" t="s">
        <v>14</v>
      </c>
      <c r="S375" s="69" t="s">
        <v>14</v>
      </c>
      <c r="T375" s="69" t="s">
        <v>14</v>
      </c>
      <c r="U375" s="69" t="s">
        <v>14</v>
      </c>
      <c r="V375" s="69" t="s">
        <v>14</v>
      </c>
      <c r="W375" s="69" t="s">
        <v>14</v>
      </c>
      <c r="X375" s="69" t="s">
        <v>14</v>
      </c>
    </row>
    <row r="376" spans="1:24" ht="39" customHeight="1">
      <c r="A376" s="66"/>
      <c r="B376" s="72"/>
      <c r="C376" s="61"/>
      <c r="D376" s="61"/>
      <c r="E376" s="62"/>
      <c r="F376" s="36" t="s">
        <v>34</v>
      </c>
      <c r="G376" s="35">
        <f t="shared" si="320"/>
        <v>1000000</v>
      </c>
      <c r="H376" s="35">
        <v>0</v>
      </c>
      <c r="I376" s="35">
        <v>0</v>
      </c>
      <c r="J376" s="9">
        <v>0</v>
      </c>
      <c r="K376" s="9">
        <v>0</v>
      </c>
      <c r="L376" s="9">
        <v>1000000</v>
      </c>
      <c r="M376" s="9">
        <v>0</v>
      </c>
      <c r="N376" s="9">
        <v>0</v>
      </c>
      <c r="O376" s="70"/>
      <c r="P376" s="70"/>
      <c r="Q376" s="70"/>
      <c r="R376" s="70"/>
      <c r="S376" s="70"/>
      <c r="T376" s="70"/>
      <c r="U376" s="70"/>
      <c r="V376" s="70"/>
      <c r="W376" s="70"/>
      <c r="X376" s="70"/>
    </row>
    <row r="377" spans="1:24" ht="39" customHeight="1">
      <c r="A377" s="66"/>
      <c r="B377" s="72"/>
      <c r="C377" s="61"/>
      <c r="D377" s="61"/>
      <c r="E377" s="62"/>
      <c r="F377" s="36" t="s">
        <v>32</v>
      </c>
      <c r="G377" s="35">
        <f t="shared" si="320"/>
        <v>0</v>
      </c>
      <c r="H377" s="21">
        <v>0</v>
      </c>
      <c r="I377" s="21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0"/>
      <c r="P377" s="70"/>
      <c r="Q377" s="70"/>
      <c r="R377" s="70"/>
      <c r="S377" s="70"/>
      <c r="T377" s="70"/>
      <c r="U377" s="70"/>
      <c r="V377" s="70"/>
      <c r="W377" s="70"/>
      <c r="X377" s="70"/>
    </row>
    <row r="378" spans="1:24" ht="39" customHeight="1">
      <c r="A378" s="66"/>
      <c r="B378" s="72"/>
      <c r="C378" s="61"/>
      <c r="D378" s="61"/>
      <c r="E378" s="62"/>
      <c r="F378" s="37" t="s">
        <v>33</v>
      </c>
      <c r="G378" s="35">
        <f t="shared" si="320"/>
        <v>0</v>
      </c>
      <c r="H378" s="21">
        <v>0</v>
      </c>
      <c r="I378" s="21">
        <v>0</v>
      </c>
      <c r="J378" s="7">
        <v>0</v>
      </c>
      <c r="K378" s="7">
        <v>0</v>
      </c>
      <c r="L378" s="7">
        <v>0</v>
      </c>
      <c r="M378" s="7">
        <v>0</v>
      </c>
      <c r="N378" s="7">
        <v>0</v>
      </c>
      <c r="O378" s="70"/>
      <c r="P378" s="70"/>
      <c r="Q378" s="70"/>
      <c r="R378" s="70"/>
      <c r="S378" s="70"/>
      <c r="T378" s="70"/>
      <c r="U378" s="70"/>
      <c r="V378" s="70"/>
      <c r="W378" s="70"/>
      <c r="X378" s="70"/>
    </row>
    <row r="379" spans="1:24" ht="39" hidden="1" customHeight="1">
      <c r="A379" s="65" t="s">
        <v>189</v>
      </c>
      <c r="B379" s="71" t="s">
        <v>187</v>
      </c>
      <c r="C379" s="60" t="s">
        <v>145</v>
      </c>
      <c r="D379" s="60" t="s">
        <v>229</v>
      </c>
      <c r="E379" s="62" t="s">
        <v>31</v>
      </c>
      <c r="F379" s="36" t="s">
        <v>15</v>
      </c>
      <c r="G379" s="35">
        <f t="shared" si="320"/>
        <v>0</v>
      </c>
      <c r="H379" s="35">
        <f t="shared" ref="H379:L379" si="323">H380+H381+H382</f>
        <v>0</v>
      </c>
      <c r="I379" s="35">
        <f t="shared" si="323"/>
        <v>0</v>
      </c>
      <c r="J379" s="9">
        <f t="shared" si="323"/>
        <v>0</v>
      </c>
      <c r="K379" s="9">
        <f t="shared" si="323"/>
        <v>0</v>
      </c>
      <c r="L379" s="9">
        <f t="shared" si="323"/>
        <v>0</v>
      </c>
      <c r="M379" s="9">
        <f t="shared" ref="M379:N379" si="324">M380+M381+M382</f>
        <v>0</v>
      </c>
      <c r="N379" s="9">
        <f t="shared" si="324"/>
        <v>0</v>
      </c>
      <c r="O379" s="69" t="s">
        <v>14</v>
      </c>
      <c r="P379" s="69" t="s">
        <v>14</v>
      </c>
      <c r="Q379" s="69" t="s">
        <v>14</v>
      </c>
      <c r="R379" s="69" t="s">
        <v>14</v>
      </c>
      <c r="S379" s="69" t="s">
        <v>14</v>
      </c>
      <c r="T379" s="69" t="s">
        <v>14</v>
      </c>
      <c r="U379" s="69" t="s">
        <v>14</v>
      </c>
      <c r="V379" s="69" t="s">
        <v>14</v>
      </c>
      <c r="W379" s="69" t="s">
        <v>14</v>
      </c>
      <c r="X379" s="69" t="s">
        <v>14</v>
      </c>
    </row>
    <row r="380" spans="1:24" ht="39" hidden="1" customHeight="1">
      <c r="A380" s="66"/>
      <c r="B380" s="72"/>
      <c r="C380" s="61"/>
      <c r="D380" s="61"/>
      <c r="E380" s="62"/>
      <c r="F380" s="36" t="s">
        <v>34</v>
      </c>
      <c r="G380" s="35">
        <f t="shared" si="320"/>
        <v>0</v>
      </c>
      <c r="H380" s="35">
        <v>0</v>
      </c>
      <c r="I380" s="35">
        <v>0</v>
      </c>
      <c r="J380" s="9">
        <v>0</v>
      </c>
      <c r="K380" s="9">
        <v>0</v>
      </c>
      <c r="L380" s="9">
        <v>0</v>
      </c>
      <c r="M380" s="9">
        <v>0</v>
      </c>
      <c r="N380" s="9">
        <v>0</v>
      </c>
      <c r="O380" s="70"/>
      <c r="P380" s="70"/>
      <c r="Q380" s="70"/>
      <c r="R380" s="70"/>
      <c r="S380" s="70"/>
      <c r="T380" s="70"/>
      <c r="U380" s="70"/>
      <c r="V380" s="70"/>
      <c r="W380" s="70"/>
      <c r="X380" s="70"/>
    </row>
    <row r="381" spans="1:24" ht="39" hidden="1" customHeight="1">
      <c r="A381" s="66"/>
      <c r="B381" s="72"/>
      <c r="C381" s="61"/>
      <c r="D381" s="61"/>
      <c r="E381" s="62"/>
      <c r="F381" s="36" t="s">
        <v>32</v>
      </c>
      <c r="G381" s="35">
        <f t="shared" si="320"/>
        <v>0</v>
      </c>
      <c r="H381" s="21">
        <v>0</v>
      </c>
      <c r="I381" s="21">
        <v>0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0"/>
      <c r="P381" s="70"/>
      <c r="Q381" s="70"/>
      <c r="R381" s="70"/>
      <c r="S381" s="70"/>
      <c r="T381" s="70"/>
      <c r="U381" s="70"/>
      <c r="V381" s="70"/>
      <c r="W381" s="70"/>
      <c r="X381" s="70"/>
    </row>
    <row r="382" spans="1:24" ht="39" hidden="1" customHeight="1">
      <c r="A382" s="66"/>
      <c r="B382" s="72"/>
      <c r="C382" s="61"/>
      <c r="D382" s="61"/>
      <c r="E382" s="62"/>
      <c r="F382" s="37" t="s">
        <v>33</v>
      </c>
      <c r="G382" s="35">
        <f t="shared" si="320"/>
        <v>0</v>
      </c>
      <c r="H382" s="21">
        <v>0</v>
      </c>
      <c r="I382" s="21">
        <v>0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70"/>
      <c r="P382" s="70"/>
      <c r="Q382" s="70"/>
      <c r="R382" s="70"/>
      <c r="S382" s="70"/>
      <c r="T382" s="70"/>
      <c r="U382" s="70"/>
      <c r="V382" s="70"/>
      <c r="W382" s="70"/>
      <c r="X382" s="70"/>
    </row>
    <row r="383" spans="1:24" ht="39" hidden="1" customHeight="1">
      <c r="A383" s="65" t="s">
        <v>190</v>
      </c>
      <c r="B383" s="71" t="s">
        <v>188</v>
      </c>
      <c r="C383" s="60" t="s">
        <v>145</v>
      </c>
      <c r="D383" s="60" t="s">
        <v>229</v>
      </c>
      <c r="E383" s="62" t="s">
        <v>31</v>
      </c>
      <c r="F383" s="36" t="s">
        <v>15</v>
      </c>
      <c r="G383" s="35">
        <f t="shared" ref="G383:G386" si="325">SUM(H383:N383)</f>
        <v>0</v>
      </c>
      <c r="H383" s="35">
        <f t="shared" ref="H383:L383" si="326">H384+H385+H386</f>
        <v>0</v>
      </c>
      <c r="I383" s="35">
        <f t="shared" si="326"/>
        <v>0</v>
      </c>
      <c r="J383" s="9">
        <f t="shared" si="326"/>
        <v>0</v>
      </c>
      <c r="K383" s="9">
        <f t="shared" si="326"/>
        <v>0</v>
      </c>
      <c r="L383" s="9">
        <f t="shared" si="326"/>
        <v>0</v>
      </c>
      <c r="M383" s="9">
        <f t="shared" ref="M383:N383" si="327">M384+M385+M386</f>
        <v>0</v>
      </c>
      <c r="N383" s="9">
        <f t="shared" si="327"/>
        <v>0</v>
      </c>
      <c r="O383" s="69" t="s">
        <v>14</v>
      </c>
      <c r="P383" s="69" t="s">
        <v>14</v>
      </c>
      <c r="Q383" s="69" t="s">
        <v>14</v>
      </c>
      <c r="R383" s="69" t="s">
        <v>14</v>
      </c>
      <c r="S383" s="69" t="s">
        <v>14</v>
      </c>
      <c r="T383" s="69" t="s">
        <v>14</v>
      </c>
      <c r="U383" s="69" t="s">
        <v>14</v>
      </c>
      <c r="V383" s="69" t="s">
        <v>14</v>
      </c>
      <c r="W383" s="69" t="s">
        <v>14</v>
      </c>
      <c r="X383" s="69" t="s">
        <v>14</v>
      </c>
    </row>
    <row r="384" spans="1:24" ht="39" hidden="1" customHeight="1">
      <c r="A384" s="66"/>
      <c r="B384" s="72"/>
      <c r="C384" s="61"/>
      <c r="D384" s="61"/>
      <c r="E384" s="62"/>
      <c r="F384" s="36" t="s">
        <v>34</v>
      </c>
      <c r="G384" s="35">
        <f t="shared" si="325"/>
        <v>0</v>
      </c>
      <c r="H384" s="35">
        <v>0</v>
      </c>
      <c r="I384" s="35">
        <v>0</v>
      </c>
      <c r="J384" s="9">
        <v>0</v>
      </c>
      <c r="K384" s="9">
        <v>0</v>
      </c>
      <c r="L384" s="9">
        <v>0</v>
      </c>
      <c r="M384" s="9">
        <v>0</v>
      </c>
      <c r="N384" s="9">
        <v>0</v>
      </c>
      <c r="O384" s="70"/>
      <c r="P384" s="70"/>
      <c r="Q384" s="70"/>
      <c r="R384" s="70"/>
      <c r="S384" s="70"/>
      <c r="T384" s="70"/>
      <c r="U384" s="70"/>
      <c r="V384" s="70"/>
      <c r="W384" s="70"/>
      <c r="X384" s="70"/>
    </row>
    <row r="385" spans="1:24" ht="39" hidden="1" customHeight="1">
      <c r="A385" s="66"/>
      <c r="B385" s="72"/>
      <c r="C385" s="61"/>
      <c r="D385" s="61"/>
      <c r="E385" s="62"/>
      <c r="F385" s="36" t="s">
        <v>32</v>
      </c>
      <c r="G385" s="35">
        <f t="shared" si="325"/>
        <v>0</v>
      </c>
      <c r="H385" s="21">
        <v>0</v>
      </c>
      <c r="I385" s="21">
        <v>0</v>
      </c>
      <c r="J385" s="7">
        <v>0</v>
      </c>
      <c r="K385" s="7">
        <v>0</v>
      </c>
      <c r="L385" s="7">
        <v>0</v>
      </c>
      <c r="M385" s="7">
        <v>0</v>
      </c>
      <c r="N385" s="7">
        <v>0</v>
      </c>
      <c r="O385" s="70"/>
      <c r="P385" s="70"/>
      <c r="Q385" s="70"/>
      <c r="R385" s="70"/>
      <c r="S385" s="70"/>
      <c r="T385" s="70"/>
      <c r="U385" s="70"/>
      <c r="V385" s="70"/>
      <c r="W385" s="70"/>
      <c r="X385" s="70"/>
    </row>
    <row r="386" spans="1:24" ht="39" hidden="1" customHeight="1">
      <c r="A386" s="66"/>
      <c r="B386" s="72"/>
      <c r="C386" s="61"/>
      <c r="D386" s="61"/>
      <c r="E386" s="62"/>
      <c r="F386" s="37" t="s">
        <v>33</v>
      </c>
      <c r="G386" s="35">
        <f t="shared" si="325"/>
        <v>0</v>
      </c>
      <c r="H386" s="21">
        <v>0</v>
      </c>
      <c r="I386" s="21">
        <v>0</v>
      </c>
      <c r="J386" s="7">
        <v>0</v>
      </c>
      <c r="K386" s="7">
        <v>0</v>
      </c>
      <c r="L386" s="7">
        <v>0</v>
      </c>
      <c r="M386" s="7">
        <v>0</v>
      </c>
      <c r="N386" s="7">
        <v>0</v>
      </c>
      <c r="O386" s="70"/>
      <c r="P386" s="70"/>
      <c r="Q386" s="70"/>
      <c r="R386" s="70"/>
      <c r="S386" s="70"/>
      <c r="T386" s="70"/>
      <c r="U386" s="70"/>
      <c r="V386" s="70"/>
      <c r="W386" s="70"/>
      <c r="X386" s="70"/>
    </row>
    <row r="387" spans="1:24" ht="21.75" customHeight="1">
      <c r="A387" s="65" t="s">
        <v>70</v>
      </c>
      <c r="B387" s="71" t="s">
        <v>47</v>
      </c>
      <c r="C387" s="60" t="s">
        <v>145</v>
      </c>
      <c r="D387" s="60" t="s">
        <v>229</v>
      </c>
      <c r="E387" s="60" t="s">
        <v>31</v>
      </c>
      <c r="F387" s="36" t="s">
        <v>15</v>
      </c>
      <c r="G387" s="35">
        <f t="shared" si="294"/>
        <v>11911022.583000001</v>
      </c>
      <c r="H387" s="35">
        <f t="shared" ref="H387:N387" si="328">H388</f>
        <v>1693362.01</v>
      </c>
      <c r="I387" s="35">
        <f t="shared" si="328"/>
        <v>2525870.9929999998</v>
      </c>
      <c r="J387" s="9">
        <f t="shared" si="328"/>
        <v>2052622.21</v>
      </c>
      <c r="K387" s="9">
        <f t="shared" si="328"/>
        <v>1325867.3700000001</v>
      </c>
      <c r="L387" s="9">
        <f t="shared" si="328"/>
        <v>1407100</v>
      </c>
      <c r="M387" s="9">
        <f t="shared" si="328"/>
        <v>1372500</v>
      </c>
      <c r="N387" s="9">
        <f t="shared" si="328"/>
        <v>1533700</v>
      </c>
      <c r="O387" s="69" t="s">
        <v>14</v>
      </c>
      <c r="P387" s="69" t="s">
        <v>14</v>
      </c>
      <c r="Q387" s="69" t="s">
        <v>14</v>
      </c>
      <c r="R387" s="69" t="s">
        <v>14</v>
      </c>
      <c r="S387" s="69" t="s">
        <v>14</v>
      </c>
      <c r="T387" s="69" t="s">
        <v>14</v>
      </c>
      <c r="U387" s="69" t="s">
        <v>14</v>
      </c>
      <c r="V387" s="69" t="s">
        <v>14</v>
      </c>
      <c r="W387" s="69" t="s">
        <v>14</v>
      </c>
      <c r="X387" s="69" t="s">
        <v>14</v>
      </c>
    </row>
    <row r="388" spans="1:24" ht="39.75" customHeight="1">
      <c r="A388" s="66"/>
      <c r="B388" s="72"/>
      <c r="C388" s="61"/>
      <c r="D388" s="61"/>
      <c r="E388" s="61"/>
      <c r="F388" s="36" t="s">
        <v>34</v>
      </c>
      <c r="G388" s="35">
        <f t="shared" si="294"/>
        <v>11911022.583000001</v>
      </c>
      <c r="H388" s="35">
        <f>H392+H396+H400+H404</f>
        <v>1693362.01</v>
      </c>
      <c r="I388" s="35">
        <f>I392+I396+I400+I404+I408</f>
        <v>2525870.9929999998</v>
      </c>
      <c r="J388" s="9">
        <f t="shared" ref="J388" si="329">J392+J396+J400+J404+J408</f>
        <v>2052622.21</v>
      </c>
      <c r="K388" s="9">
        <f>K392+K396+K400+K404+K408</f>
        <v>1325867.3700000001</v>
      </c>
      <c r="L388" s="9">
        <f t="shared" ref="L388" si="330">L392+L396+L400+L404+L408</f>
        <v>1407100</v>
      </c>
      <c r="M388" s="9">
        <f t="shared" ref="M388:N388" si="331">M392+M396+M400+M404+M408</f>
        <v>1372500</v>
      </c>
      <c r="N388" s="9">
        <f t="shared" si="331"/>
        <v>1533700</v>
      </c>
      <c r="O388" s="70"/>
      <c r="P388" s="70"/>
      <c r="Q388" s="70"/>
      <c r="R388" s="70"/>
      <c r="S388" s="70"/>
      <c r="T388" s="70"/>
      <c r="U388" s="70"/>
      <c r="V388" s="70"/>
      <c r="W388" s="70"/>
      <c r="X388" s="70"/>
    </row>
    <row r="389" spans="1:24" ht="39.75" customHeight="1">
      <c r="A389" s="66"/>
      <c r="B389" s="72"/>
      <c r="C389" s="61"/>
      <c r="D389" s="61"/>
      <c r="E389" s="61"/>
      <c r="F389" s="36" t="s">
        <v>32</v>
      </c>
      <c r="G389" s="35">
        <f t="shared" si="294"/>
        <v>0</v>
      </c>
      <c r="H389" s="35">
        <f t="shared" ref="H389" si="332">H393+H397+H401</f>
        <v>0</v>
      </c>
      <c r="I389" s="35">
        <f t="shared" ref="I389:L389" si="333">I393+I397+I401+I405+I409</f>
        <v>0</v>
      </c>
      <c r="J389" s="9">
        <f t="shared" si="333"/>
        <v>0</v>
      </c>
      <c r="K389" s="9">
        <f t="shared" si="333"/>
        <v>0</v>
      </c>
      <c r="L389" s="9">
        <f t="shared" si="333"/>
        <v>0</v>
      </c>
      <c r="M389" s="9">
        <f t="shared" ref="M389:N390" si="334">M393+M397+M401+M405+M409</f>
        <v>0</v>
      </c>
      <c r="N389" s="9">
        <f t="shared" si="334"/>
        <v>0</v>
      </c>
      <c r="O389" s="70"/>
      <c r="P389" s="70"/>
      <c r="Q389" s="70"/>
      <c r="R389" s="70"/>
      <c r="S389" s="70"/>
      <c r="T389" s="70"/>
      <c r="U389" s="70"/>
      <c r="V389" s="70"/>
      <c r="W389" s="70"/>
      <c r="X389" s="70"/>
    </row>
    <row r="390" spans="1:24" ht="39.75" customHeight="1">
      <c r="A390" s="87"/>
      <c r="B390" s="88"/>
      <c r="C390" s="61"/>
      <c r="D390" s="61"/>
      <c r="E390" s="75"/>
      <c r="F390" s="37" t="s">
        <v>33</v>
      </c>
      <c r="G390" s="35">
        <f t="shared" si="294"/>
        <v>0</v>
      </c>
      <c r="H390" s="35">
        <f t="shared" ref="H390" si="335">H394+H398+H402</f>
        <v>0</v>
      </c>
      <c r="I390" s="35">
        <f t="shared" ref="I390:L390" si="336">I394+I398+I402+I406+I410</f>
        <v>0</v>
      </c>
      <c r="J390" s="9">
        <f t="shared" si="336"/>
        <v>0</v>
      </c>
      <c r="K390" s="9">
        <f t="shared" si="336"/>
        <v>0</v>
      </c>
      <c r="L390" s="9">
        <f t="shared" si="336"/>
        <v>0</v>
      </c>
      <c r="M390" s="9">
        <f t="shared" si="334"/>
        <v>0</v>
      </c>
      <c r="N390" s="9">
        <f t="shared" si="334"/>
        <v>0</v>
      </c>
      <c r="O390" s="63"/>
      <c r="P390" s="63"/>
      <c r="Q390" s="63"/>
      <c r="R390" s="63"/>
      <c r="S390" s="63"/>
      <c r="T390" s="63"/>
      <c r="U390" s="63"/>
      <c r="V390" s="63"/>
      <c r="W390" s="63"/>
      <c r="X390" s="63"/>
    </row>
    <row r="391" spans="1:24" ht="21.75" customHeight="1">
      <c r="A391" s="65" t="s">
        <v>135</v>
      </c>
      <c r="B391" s="71" t="s">
        <v>48</v>
      </c>
      <c r="C391" s="60" t="s">
        <v>145</v>
      </c>
      <c r="D391" s="60" t="s">
        <v>229</v>
      </c>
      <c r="E391" s="62" t="s">
        <v>31</v>
      </c>
      <c r="F391" s="36" t="s">
        <v>15</v>
      </c>
      <c r="G391" s="35">
        <f t="shared" si="294"/>
        <v>1540288.9130000002</v>
      </c>
      <c r="H391" s="35">
        <f t="shared" ref="H391:N391" si="337">H392</f>
        <v>102969.01</v>
      </c>
      <c r="I391" s="35">
        <f t="shared" si="337"/>
        <v>664025.04299999995</v>
      </c>
      <c r="J391" s="9">
        <f t="shared" si="337"/>
        <v>772090.3</v>
      </c>
      <c r="K391" s="9">
        <f t="shared" si="337"/>
        <v>1204.56</v>
      </c>
      <c r="L391" s="9">
        <f t="shared" si="337"/>
        <v>0</v>
      </c>
      <c r="M391" s="9">
        <f t="shared" si="337"/>
        <v>0</v>
      </c>
      <c r="N391" s="9">
        <f t="shared" si="337"/>
        <v>0</v>
      </c>
      <c r="O391" s="69" t="s">
        <v>14</v>
      </c>
      <c r="P391" s="69" t="s">
        <v>14</v>
      </c>
      <c r="Q391" s="69" t="s">
        <v>14</v>
      </c>
      <c r="R391" s="69" t="s">
        <v>14</v>
      </c>
      <c r="S391" s="69" t="s">
        <v>14</v>
      </c>
      <c r="T391" s="69" t="s">
        <v>14</v>
      </c>
      <c r="U391" s="69" t="s">
        <v>14</v>
      </c>
      <c r="V391" s="69" t="s">
        <v>14</v>
      </c>
      <c r="W391" s="69" t="s">
        <v>14</v>
      </c>
      <c r="X391" s="69" t="s">
        <v>14</v>
      </c>
    </row>
    <row r="392" spans="1:24" ht="39.75" customHeight="1">
      <c r="A392" s="66"/>
      <c r="B392" s="72"/>
      <c r="C392" s="61"/>
      <c r="D392" s="61"/>
      <c r="E392" s="62"/>
      <c r="F392" s="36" t="s">
        <v>34</v>
      </c>
      <c r="G392" s="35">
        <f t="shared" si="294"/>
        <v>1540288.9130000002</v>
      </c>
      <c r="H392" s="35">
        <v>102969.01</v>
      </c>
      <c r="I392" s="35">
        <v>664025.04299999995</v>
      </c>
      <c r="J392" s="9">
        <v>772090.3</v>
      </c>
      <c r="K392" s="9">
        <v>1204.56</v>
      </c>
      <c r="L392" s="9">
        <v>0</v>
      </c>
      <c r="M392" s="9">
        <v>0</v>
      </c>
      <c r="N392" s="9">
        <v>0</v>
      </c>
      <c r="O392" s="70"/>
      <c r="P392" s="70"/>
      <c r="Q392" s="70"/>
      <c r="R392" s="70"/>
      <c r="S392" s="70"/>
      <c r="T392" s="70"/>
      <c r="U392" s="70"/>
      <c r="V392" s="70"/>
      <c r="W392" s="70"/>
      <c r="X392" s="70"/>
    </row>
    <row r="393" spans="1:24" ht="39.75" customHeight="1">
      <c r="A393" s="66"/>
      <c r="B393" s="72"/>
      <c r="C393" s="61"/>
      <c r="D393" s="61"/>
      <c r="E393" s="62"/>
      <c r="F393" s="36" t="s">
        <v>32</v>
      </c>
      <c r="G393" s="35">
        <f t="shared" si="294"/>
        <v>0</v>
      </c>
      <c r="H393" s="21">
        <v>0</v>
      </c>
      <c r="I393" s="21">
        <v>0</v>
      </c>
      <c r="J393" s="7">
        <v>0</v>
      </c>
      <c r="K393" s="7">
        <v>0</v>
      </c>
      <c r="L393" s="7">
        <v>0</v>
      </c>
      <c r="M393" s="7">
        <v>0</v>
      </c>
      <c r="N393" s="7">
        <v>0</v>
      </c>
      <c r="O393" s="70"/>
      <c r="P393" s="70"/>
      <c r="Q393" s="70"/>
      <c r="R393" s="70"/>
      <c r="S393" s="70"/>
      <c r="T393" s="70"/>
      <c r="U393" s="70"/>
      <c r="V393" s="70"/>
      <c r="W393" s="70"/>
      <c r="X393" s="70"/>
    </row>
    <row r="394" spans="1:24" ht="39.75" customHeight="1">
      <c r="A394" s="66"/>
      <c r="B394" s="72"/>
      <c r="C394" s="61"/>
      <c r="D394" s="61"/>
      <c r="E394" s="62"/>
      <c r="F394" s="37" t="s">
        <v>33</v>
      </c>
      <c r="G394" s="35">
        <f t="shared" si="294"/>
        <v>0</v>
      </c>
      <c r="H394" s="21">
        <v>0</v>
      </c>
      <c r="I394" s="21">
        <v>0</v>
      </c>
      <c r="J394" s="7">
        <v>0</v>
      </c>
      <c r="K394" s="7">
        <v>0</v>
      </c>
      <c r="L394" s="7">
        <v>0</v>
      </c>
      <c r="M394" s="7">
        <v>0</v>
      </c>
      <c r="N394" s="7">
        <v>0</v>
      </c>
      <c r="O394" s="70"/>
      <c r="P394" s="70"/>
      <c r="Q394" s="70"/>
      <c r="R394" s="70"/>
      <c r="S394" s="70"/>
      <c r="T394" s="70"/>
      <c r="U394" s="70"/>
      <c r="V394" s="70"/>
      <c r="W394" s="70"/>
      <c r="X394" s="70"/>
    </row>
    <row r="395" spans="1:24" ht="21.75" customHeight="1">
      <c r="A395" s="65" t="s">
        <v>136</v>
      </c>
      <c r="B395" s="71" t="s">
        <v>99</v>
      </c>
      <c r="C395" s="60" t="s">
        <v>145</v>
      </c>
      <c r="D395" s="60" t="s">
        <v>229</v>
      </c>
      <c r="E395" s="62" t="s">
        <v>31</v>
      </c>
      <c r="F395" s="36" t="s">
        <v>15</v>
      </c>
      <c r="G395" s="35">
        <f t="shared" si="294"/>
        <v>1086849.45</v>
      </c>
      <c r="H395" s="35">
        <f t="shared" ref="H395:N395" si="338">H396</f>
        <v>0</v>
      </c>
      <c r="I395" s="35">
        <f t="shared" si="338"/>
        <v>197566.9</v>
      </c>
      <c r="J395" s="9">
        <f t="shared" si="338"/>
        <v>275629.31</v>
      </c>
      <c r="K395" s="9">
        <f t="shared" si="338"/>
        <v>93653.24</v>
      </c>
      <c r="L395" s="9">
        <f t="shared" si="338"/>
        <v>150000</v>
      </c>
      <c r="M395" s="9">
        <f t="shared" si="338"/>
        <v>170000</v>
      </c>
      <c r="N395" s="9">
        <f t="shared" si="338"/>
        <v>200000</v>
      </c>
      <c r="O395" s="69" t="s">
        <v>14</v>
      </c>
      <c r="P395" s="69" t="s">
        <v>14</v>
      </c>
      <c r="Q395" s="69" t="s">
        <v>14</v>
      </c>
      <c r="R395" s="69" t="s">
        <v>14</v>
      </c>
      <c r="S395" s="69" t="s">
        <v>14</v>
      </c>
      <c r="T395" s="69" t="s">
        <v>14</v>
      </c>
      <c r="U395" s="69" t="s">
        <v>14</v>
      </c>
      <c r="V395" s="69" t="s">
        <v>14</v>
      </c>
      <c r="W395" s="69" t="s">
        <v>14</v>
      </c>
      <c r="X395" s="69" t="s">
        <v>14</v>
      </c>
    </row>
    <row r="396" spans="1:24" ht="39.75" customHeight="1">
      <c r="A396" s="66"/>
      <c r="B396" s="72"/>
      <c r="C396" s="61"/>
      <c r="D396" s="61"/>
      <c r="E396" s="62"/>
      <c r="F396" s="36" t="s">
        <v>34</v>
      </c>
      <c r="G396" s="35">
        <f t="shared" si="294"/>
        <v>1086849.45</v>
      </c>
      <c r="H396" s="35">
        <v>0</v>
      </c>
      <c r="I396" s="35">
        <v>197566.9</v>
      </c>
      <c r="J396" s="9">
        <v>275629.31</v>
      </c>
      <c r="K396" s="9">
        <v>93653.24</v>
      </c>
      <c r="L396" s="9">
        <v>150000</v>
      </c>
      <c r="M396" s="9">
        <v>170000</v>
      </c>
      <c r="N396" s="9">
        <v>200000</v>
      </c>
      <c r="O396" s="70"/>
      <c r="P396" s="70"/>
      <c r="Q396" s="70"/>
      <c r="R396" s="70"/>
      <c r="S396" s="70"/>
      <c r="T396" s="70"/>
      <c r="U396" s="70"/>
      <c r="V396" s="70"/>
      <c r="W396" s="70"/>
      <c r="X396" s="70"/>
    </row>
    <row r="397" spans="1:24" ht="39.75" customHeight="1">
      <c r="A397" s="66"/>
      <c r="B397" s="72"/>
      <c r="C397" s="61"/>
      <c r="D397" s="61"/>
      <c r="E397" s="62"/>
      <c r="F397" s="36" t="s">
        <v>32</v>
      </c>
      <c r="G397" s="35">
        <f t="shared" si="294"/>
        <v>0</v>
      </c>
      <c r="H397" s="21">
        <v>0</v>
      </c>
      <c r="I397" s="21">
        <v>0</v>
      </c>
      <c r="J397" s="7">
        <v>0</v>
      </c>
      <c r="K397" s="7">
        <v>0</v>
      </c>
      <c r="L397" s="7">
        <v>0</v>
      </c>
      <c r="M397" s="7">
        <v>0</v>
      </c>
      <c r="N397" s="7">
        <v>0</v>
      </c>
      <c r="O397" s="70"/>
      <c r="P397" s="70"/>
      <c r="Q397" s="70"/>
      <c r="R397" s="70"/>
      <c r="S397" s="70"/>
      <c r="T397" s="70"/>
      <c r="U397" s="70"/>
      <c r="V397" s="70"/>
      <c r="W397" s="70"/>
      <c r="X397" s="70"/>
    </row>
    <row r="398" spans="1:24" ht="39.75" customHeight="1">
      <c r="A398" s="66"/>
      <c r="B398" s="72"/>
      <c r="C398" s="61"/>
      <c r="D398" s="61"/>
      <c r="E398" s="62"/>
      <c r="F398" s="37" t="s">
        <v>33</v>
      </c>
      <c r="G398" s="35">
        <f t="shared" si="294"/>
        <v>0</v>
      </c>
      <c r="H398" s="21">
        <v>0</v>
      </c>
      <c r="I398" s="21">
        <v>0</v>
      </c>
      <c r="J398" s="7">
        <v>0</v>
      </c>
      <c r="K398" s="7">
        <v>0</v>
      </c>
      <c r="L398" s="7">
        <v>0</v>
      </c>
      <c r="M398" s="7">
        <v>0</v>
      </c>
      <c r="N398" s="7">
        <v>0</v>
      </c>
      <c r="O398" s="70"/>
      <c r="P398" s="70"/>
      <c r="Q398" s="70"/>
      <c r="R398" s="70"/>
      <c r="S398" s="70"/>
      <c r="T398" s="70"/>
      <c r="U398" s="70"/>
      <c r="V398" s="70"/>
      <c r="W398" s="70"/>
      <c r="X398" s="70"/>
    </row>
    <row r="399" spans="1:24" ht="21.75" customHeight="1">
      <c r="A399" s="65" t="s">
        <v>137</v>
      </c>
      <c r="B399" s="71" t="s">
        <v>110</v>
      </c>
      <c r="C399" s="60" t="s">
        <v>145</v>
      </c>
      <c r="D399" s="60" t="s">
        <v>229</v>
      </c>
      <c r="E399" s="62" t="s">
        <v>31</v>
      </c>
      <c r="F399" s="36" t="s">
        <v>15</v>
      </c>
      <c r="G399" s="35">
        <f t="shared" si="294"/>
        <v>8453884.2199999988</v>
      </c>
      <c r="H399" s="35">
        <f t="shared" ref="H399:N399" si="339">H400</f>
        <v>990393</v>
      </c>
      <c r="I399" s="35">
        <f t="shared" si="339"/>
        <v>1564279.05</v>
      </c>
      <c r="J399" s="9">
        <f t="shared" si="339"/>
        <v>874902.6</v>
      </c>
      <c r="K399" s="9">
        <f t="shared" si="339"/>
        <v>1231009.57</v>
      </c>
      <c r="L399" s="9">
        <f t="shared" si="339"/>
        <v>1257100</v>
      </c>
      <c r="M399" s="9">
        <f t="shared" si="339"/>
        <v>1202500</v>
      </c>
      <c r="N399" s="9">
        <f t="shared" si="339"/>
        <v>1333700</v>
      </c>
      <c r="O399" s="69" t="s">
        <v>14</v>
      </c>
      <c r="P399" s="69" t="s">
        <v>14</v>
      </c>
      <c r="Q399" s="69" t="s">
        <v>14</v>
      </c>
      <c r="R399" s="69" t="s">
        <v>14</v>
      </c>
      <c r="S399" s="69" t="s">
        <v>14</v>
      </c>
      <c r="T399" s="69" t="s">
        <v>14</v>
      </c>
      <c r="U399" s="69" t="s">
        <v>14</v>
      </c>
      <c r="V399" s="69" t="s">
        <v>14</v>
      </c>
      <c r="W399" s="69" t="s">
        <v>14</v>
      </c>
      <c r="X399" s="69" t="s">
        <v>14</v>
      </c>
    </row>
    <row r="400" spans="1:24" ht="39.75" customHeight="1">
      <c r="A400" s="66"/>
      <c r="B400" s="72"/>
      <c r="C400" s="61"/>
      <c r="D400" s="61"/>
      <c r="E400" s="62"/>
      <c r="F400" s="36" t="s">
        <v>34</v>
      </c>
      <c r="G400" s="35">
        <f t="shared" si="294"/>
        <v>8453884.2199999988</v>
      </c>
      <c r="H400" s="35">
        <v>990393</v>
      </c>
      <c r="I400" s="35">
        <v>1564279.05</v>
      </c>
      <c r="J400" s="9">
        <v>874902.6</v>
      </c>
      <c r="K400" s="9">
        <v>1231009.57</v>
      </c>
      <c r="L400" s="9">
        <v>1257100</v>
      </c>
      <c r="M400" s="9">
        <v>1202500</v>
      </c>
      <c r="N400" s="9">
        <v>1333700</v>
      </c>
      <c r="O400" s="70"/>
      <c r="P400" s="70"/>
      <c r="Q400" s="70"/>
      <c r="R400" s="70"/>
      <c r="S400" s="70"/>
      <c r="T400" s="70"/>
      <c r="U400" s="70"/>
      <c r="V400" s="70"/>
      <c r="W400" s="70"/>
      <c r="X400" s="70"/>
    </row>
    <row r="401" spans="1:24" ht="39.75" customHeight="1">
      <c r="A401" s="66"/>
      <c r="B401" s="72"/>
      <c r="C401" s="61"/>
      <c r="D401" s="61"/>
      <c r="E401" s="62"/>
      <c r="F401" s="36" t="s">
        <v>32</v>
      </c>
      <c r="G401" s="35">
        <f t="shared" si="294"/>
        <v>0</v>
      </c>
      <c r="H401" s="21">
        <v>0</v>
      </c>
      <c r="I401" s="21">
        <v>0</v>
      </c>
      <c r="J401" s="7">
        <v>0</v>
      </c>
      <c r="K401" s="7">
        <v>0</v>
      </c>
      <c r="L401" s="7">
        <v>0</v>
      </c>
      <c r="M401" s="7">
        <v>0</v>
      </c>
      <c r="N401" s="7">
        <v>0</v>
      </c>
      <c r="O401" s="70"/>
      <c r="P401" s="70"/>
      <c r="Q401" s="70"/>
      <c r="R401" s="70"/>
      <c r="S401" s="70"/>
      <c r="T401" s="70"/>
      <c r="U401" s="70"/>
      <c r="V401" s="70"/>
      <c r="W401" s="70"/>
      <c r="X401" s="70"/>
    </row>
    <row r="402" spans="1:24" ht="39.75" customHeight="1">
      <c r="A402" s="66"/>
      <c r="B402" s="72"/>
      <c r="C402" s="61"/>
      <c r="D402" s="61"/>
      <c r="E402" s="62"/>
      <c r="F402" s="37" t="s">
        <v>33</v>
      </c>
      <c r="G402" s="35">
        <f t="shared" si="294"/>
        <v>0</v>
      </c>
      <c r="H402" s="21">
        <v>0</v>
      </c>
      <c r="I402" s="21">
        <v>0</v>
      </c>
      <c r="J402" s="7">
        <v>0</v>
      </c>
      <c r="K402" s="7">
        <v>0</v>
      </c>
      <c r="L402" s="7">
        <v>0</v>
      </c>
      <c r="M402" s="7">
        <v>0</v>
      </c>
      <c r="N402" s="7">
        <v>0</v>
      </c>
      <c r="O402" s="70"/>
      <c r="P402" s="70"/>
      <c r="Q402" s="70"/>
      <c r="R402" s="70"/>
      <c r="S402" s="70"/>
      <c r="T402" s="70"/>
      <c r="U402" s="70"/>
      <c r="V402" s="70"/>
      <c r="W402" s="70"/>
      <c r="X402" s="70"/>
    </row>
    <row r="403" spans="1:24" ht="39.75" customHeight="1">
      <c r="A403" s="65" t="s">
        <v>194</v>
      </c>
      <c r="B403" s="71" t="s">
        <v>185</v>
      </c>
      <c r="C403" s="60" t="s">
        <v>145</v>
      </c>
      <c r="D403" s="60" t="s">
        <v>229</v>
      </c>
      <c r="E403" s="62" t="s">
        <v>31</v>
      </c>
      <c r="F403" s="36" t="s">
        <v>15</v>
      </c>
      <c r="G403" s="35">
        <f t="shared" si="294"/>
        <v>600000</v>
      </c>
      <c r="H403" s="35">
        <f t="shared" ref="H403:L403" si="340">H404+H405+H406</f>
        <v>600000</v>
      </c>
      <c r="I403" s="35">
        <f t="shared" si="340"/>
        <v>0</v>
      </c>
      <c r="J403" s="9">
        <f t="shared" si="340"/>
        <v>0</v>
      </c>
      <c r="K403" s="9">
        <f t="shared" si="340"/>
        <v>0</v>
      </c>
      <c r="L403" s="9">
        <f t="shared" si="340"/>
        <v>0</v>
      </c>
      <c r="M403" s="9">
        <f t="shared" ref="M403:N403" si="341">M404+M405+M406</f>
        <v>0</v>
      </c>
      <c r="N403" s="9">
        <f t="shared" si="341"/>
        <v>0</v>
      </c>
      <c r="O403" s="69" t="s">
        <v>14</v>
      </c>
      <c r="P403" s="69" t="s">
        <v>14</v>
      </c>
      <c r="Q403" s="69" t="s">
        <v>14</v>
      </c>
      <c r="R403" s="69" t="s">
        <v>14</v>
      </c>
      <c r="S403" s="69" t="s">
        <v>14</v>
      </c>
      <c r="T403" s="69" t="s">
        <v>14</v>
      </c>
      <c r="U403" s="69" t="s">
        <v>14</v>
      </c>
      <c r="V403" s="69" t="s">
        <v>14</v>
      </c>
      <c r="W403" s="69" t="s">
        <v>14</v>
      </c>
      <c r="X403" s="69" t="s">
        <v>14</v>
      </c>
    </row>
    <row r="404" spans="1:24" ht="39.75" customHeight="1">
      <c r="A404" s="66"/>
      <c r="B404" s="72"/>
      <c r="C404" s="61"/>
      <c r="D404" s="61"/>
      <c r="E404" s="62"/>
      <c r="F404" s="36" t="s">
        <v>34</v>
      </c>
      <c r="G404" s="35">
        <f t="shared" si="294"/>
        <v>600000</v>
      </c>
      <c r="H404" s="35">
        <v>600000</v>
      </c>
      <c r="I404" s="35">
        <v>0</v>
      </c>
      <c r="J404" s="9">
        <v>0</v>
      </c>
      <c r="K404" s="9">
        <v>0</v>
      </c>
      <c r="L404" s="9">
        <v>0</v>
      </c>
      <c r="M404" s="9">
        <v>0</v>
      </c>
      <c r="N404" s="9">
        <v>0</v>
      </c>
      <c r="O404" s="70"/>
      <c r="P404" s="70"/>
      <c r="Q404" s="70"/>
      <c r="R404" s="70"/>
      <c r="S404" s="70"/>
      <c r="T404" s="70"/>
      <c r="U404" s="70"/>
      <c r="V404" s="70"/>
      <c r="W404" s="70"/>
      <c r="X404" s="70"/>
    </row>
    <row r="405" spans="1:24" ht="39.75" customHeight="1">
      <c r="A405" s="66"/>
      <c r="B405" s="72"/>
      <c r="C405" s="61"/>
      <c r="D405" s="61"/>
      <c r="E405" s="62"/>
      <c r="F405" s="36" t="s">
        <v>32</v>
      </c>
      <c r="G405" s="35">
        <f t="shared" si="294"/>
        <v>0</v>
      </c>
      <c r="H405" s="21">
        <v>0</v>
      </c>
      <c r="I405" s="21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0"/>
      <c r="P405" s="70"/>
      <c r="Q405" s="70"/>
      <c r="R405" s="70"/>
      <c r="S405" s="70"/>
      <c r="T405" s="70"/>
      <c r="U405" s="70"/>
      <c r="V405" s="70"/>
      <c r="W405" s="70"/>
      <c r="X405" s="70"/>
    </row>
    <row r="406" spans="1:24" ht="39.75" customHeight="1">
      <c r="A406" s="87"/>
      <c r="B406" s="88"/>
      <c r="C406" s="61"/>
      <c r="D406" s="61"/>
      <c r="E406" s="62"/>
      <c r="F406" s="37" t="s">
        <v>33</v>
      </c>
      <c r="G406" s="35">
        <f t="shared" si="294"/>
        <v>0</v>
      </c>
      <c r="H406" s="21">
        <v>0</v>
      </c>
      <c r="I406" s="21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0"/>
      <c r="P406" s="70"/>
      <c r="Q406" s="70"/>
      <c r="R406" s="70"/>
      <c r="S406" s="70"/>
      <c r="T406" s="70"/>
      <c r="U406" s="70"/>
      <c r="V406" s="70"/>
      <c r="W406" s="70"/>
      <c r="X406" s="70"/>
    </row>
    <row r="407" spans="1:24" ht="36" customHeight="1">
      <c r="A407" s="65" t="s">
        <v>195</v>
      </c>
      <c r="B407" s="71" t="s">
        <v>196</v>
      </c>
      <c r="C407" s="60" t="s">
        <v>145</v>
      </c>
      <c r="D407" s="60" t="s">
        <v>229</v>
      </c>
      <c r="E407" s="62" t="s">
        <v>31</v>
      </c>
      <c r="F407" s="36" t="s">
        <v>15</v>
      </c>
      <c r="G407" s="35">
        <f t="shared" ref="G407:G410" si="342">SUM(H407:N407)</f>
        <v>230000</v>
      </c>
      <c r="H407" s="35">
        <f t="shared" ref="H407:L407" si="343">H408+H409+H410</f>
        <v>0</v>
      </c>
      <c r="I407" s="35">
        <f t="shared" si="343"/>
        <v>100000</v>
      </c>
      <c r="J407" s="9">
        <f t="shared" si="343"/>
        <v>130000</v>
      </c>
      <c r="K407" s="9">
        <f t="shared" si="343"/>
        <v>0</v>
      </c>
      <c r="L407" s="9">
        <f t="shared" si="343"/>
        <v>0</v>
      </c>
      <c r="M407" s="9">
        <f t="shared" ref="M407:N407" si="344">M408+M409+M410</f>
        <v>0</v>
      </c>
      <c r="N407" s="9">
        <f t="shared" si="344"/>
        <v>0</v>
      </c>
      <c r="O407" s="69" t="s">
        <v>14</v>
      </c>
      <c r="P407" s="69" t="s">
        <v>14</v>
      </c>
      <c r="Q407" s="69" t="s">
        <v>14</v>
      </c>
      <c r="R407" s="69" t="s">
        <v>14</v>
      </c>
      <c r="S407" s="69" t="s">
        <v>14</v>
      </c>
      <c r="T407" s="69" t="s">
        <v>14</v>
      </c>
      <c r="U407" s="69" t="s">
        <v>14</v>
      </c>
      <c r="V407" s="69" t="s">
        <v>14</v>
      </c>
      <c r="W407" s="69" t="s">
        <v>14</v>
      </c>
      <c r="X407" s="69" t="s">
        <v>14</v>
      </c>
    </row>
    <row r="408" spans="1:24" ht="36" customHeight="1">
      <c r="A408" s="66"/>
      <c r="B408" s="72"/>
      <c r="C408" s="61"/>
      <c r="D408" s="61"/>
      <c r="E408" s="62"/>
      <c r="F408" s="36" t="s">
        <v>34</v>
      </c>
      <c r="G408" s="35">
        <f t="shared" si="342"/>
        <v>230000</v>
      </c>
      <c r="H408" s="35">
        <v>0</v>
      </c>
      <c r="I408" s="35">
        <v>100000</v>
      </c>
      <c r="J408" s="9">
        <v>130000</v>
      </c>
      <c r="K408" s="9">
        <v>0</v>
      </c>
      <c r="L408" s="9">
        <v>0</v>
      </c>
      <c r="M408" s="9">
        <v>0</v>
      </c>
      <c r="N408" s="9">
        <v>0</v>
      </c>
      <c r="O408" s="70"/>
      <c r="P408" s="70"/>
      <c r="Q408" s="70"/>
      <c r="R408" s="70"/>
      <c r="S408" s="70"/>
      <c r="T408" s="70"/>
      <c r="U408" s="70"/>
      <c r="V408" s="70"/>
      <c r="W408" s="70"/>
      <c r="X408" s="70"/>
    </row>
    <row r="409" spans="1:24" ht="36" customHeight="1">
      <c r="A409" s="66"/>
      <c r="B409" s="72"/>
      <c r="C409" s="61"/>
      <c r="D409" s="61"/>
      <c r="E409" s="62"/>
      <c r="F409" s="36" t="s">
        <v>32</v>
      </c>
      <c r="G409" s="35">
        <f t="shared" si="342"/>
        <v>0</v>
      </c>
      <c r="H409" s="21">
        <v>0</v>
      </c>
      <c r="I409" s="21">
        <v>0</v>
      </c>
      <c r="J409" s="7">
        <v>0</v>
      </c>
      <c r="K409" s="7">
        <v>0</v>
      </c>
      <c r="L409" s="7">
        <v>0</v>
      </c>
      <c r="M409" s="7">
        <v>0</v>
      </c>
      <c r="N409" s="7">
        <v>0</v>
      </c>
      <c r="O409" s="70"/>
      <c r="P409" s="70"/>
      <c r="Q409" s="70"/>
      <c r="R409" s="70"/>
      <c r="S409" s="70"/>
      <c r="T409" s="70"/>
      <c r="U409" s="70"/>
      <c r="V409" s="70"/>
      <c r="W409" s="70"/>
      <c r="X409" s="70"/>
    </row>
    <row r="410" spans="1:24" ht="36" customHeight="1">
      <c r="A410" s="87"/>
      <c r="B410" s="88"/>
      <c r="C410" s="61"/>
      <c r="D410" s="61"/>
      <c r="E410" s="62"/>
      <c r="F410" s="37" t="s">
        <v>33</v>
      </c>
      <c r="G410" s="35">
        <f t="shared" si="342"/>
        <v>0</v>
      </c>
      <c r="H410" s="21">
        <v>0</v>
      </c>
      <c r="I410" s="21">
        <v>0</v>
      </c>
      <c r="J410" s="7">
        <v>0</v>
      </c>
      <c r="K410" s="7">
        <v>0</v>
      </c>
      <c r="L410" s="7">
        <v>0</v>
      </c>
      <c r="M410" s="7">
        <v>0</v>
      </c>
      <c r="N410" s="7">
        <v>0</v>
      </c>
      <c r="O410" s="70"/>
      <c r="P410" s="70"/>
      <c r="Q410" s="70"/>
      <c r="R410" s="70"/>
      <c r="S410" s="70"/>
      <c r="T410" s="70"/>
      <c r="U410" s="70"/>
      <c r="V410" s="70"/>
      <c r="W410" s="70"/>
      <c r="X410" s="70"/>
    </row>
    <row r="411" spans="1:24" ht="21.75" customHeight="1">
      <c r="A411" s="65" t="s">
        <v>18</v>
      </c>
      <c r="B411" s="71" t="s">
        <v>134</v>
      </c>
      <c r="C411" s="60" t="s">
        <v>145</v>
      </c>
      <c r="D411" s="60" t="s">
        <v>229</v>
      </c>
      <c r="E411" s="62" t="s">
        <v>31</v>
      </c>
      <c r="F411" s="36" t="s">
        <v>15</v>
      </c>
      <c r="G411" s="35">
        <f t="shared" si="294"/>
        <v>5110991.2699999996</v>
      </c>
      <c r="H411" s="35">
        <f t="shared" ref="H411:K411" si="345">H412+H413+H414</f>
        <v>511385.04</v>
      </c>
      <c r="I411" s="35">
        <f t="shared" si="345"/>
        <v>535319.93999999994</v>
      </c>
      <c r="J411" s="9">
        <f t="shared" si="345"/>
        <v>497067.18</v>
      </c>
      <c r="K411" s="9">
        <f t="shared" si="345"/>
        <v>972219.11</v>
      </c>
      <c r="L411" s="9">
        <f t="shared" ref="L411:M411" si="346">L412+L413+L414</f>
        <v>865000</v>
      </c>
      <c r="M411" s="9">
        <f t="shared" si="346"/>
        <v>865000</v>
      </c>
      <c r="N411" s="9">
        <f t="shared" ref="N411" si="347">N412+N413+N414</f>
        <v>865000</v>
      </c>
      <c r="O411" s="69" t="s">
        <v>14</v>
      </c>
      <c r="P411" s="69" t="s">
        <v>14</v>
      </c>
      <c r="Q411" s="69" t="s">
        <v>14</v>
      </c>
      <c r="R411" s="69" t="s">
        <v>14</v>
      </c>
      <c r="S411" s="69" t="s">
        <v>14</v>
      </c>
      <c r="T411" s="69" t="s">
        <v>14</v>
      </c>
      <c r="U411" s="69" t="s">
        <v>14</v>
      </c>
      <c r="V411" s="69" t="s">
        <v>14</v>
      </c>
      <c r="W411" s="69" t="s">
        <v>14</v>
      </c>
      <c r="X411" s="69" t="s">
        <v>14</v>
      </c>
    </row>
    <row r="412" spans="1:24" ht="39.75" customHeight="1">
      <c r="A412" s="66"/>
      <c r="B412" s="72"/>
      <c r="C412" s="61"/>
      <c r="D412" s="61"/>
      <c r="E412" s="62"/>
      <c r="F412" s="36" t="s">
        <v>34</v>
      </c>
      <c r="G412" s="35">
        <f t="shared" si="294"/>
        <v>4286142.95</v>
      </c>
      <c r="H412" s="35">
        <f t="shared" ref="H412:J412" si="348">H416</f>
        <v>511385.04</v>
      </c>
      <c r="I412" s="35">
        <f t="shared" si="348"/>
        <v>535319.93999999994</v>
      </c>
      <c r="J412" s="9">
        <f t="shared" si="348"/>
        <v>156798.14000000001</v>
      </c>
      <c r="K412" s="9">
        <f>K416</f>
        <v>487639.82999999996</v>
      </c>
      <c r="L412" s="9">
        <f t="shared" ref="L412:M412" si="349">L416</f>
        <v>865000</v>
      </c>
      <c r="M412" s="9">
        <f t="shared" si="349"/>
        <v>865000</v>
      </c>
      <c r="N412" s="9">
        <f t="shared" ref="N412" si="350">N416</f>
        <v>865000</v>
      </c>
      <c r="O412" s="70"/>
      <c r="P412" s="70"/>
      <c r="Q412" s="70"/>
      <c r="R412" s="70"/>
      <c r="S412" s="70"/>
      <c r="T412" s="70"/>
      <c r="U412" s="70"/>
      <c r="V412" s="70"/>
      <c r="W412" s="70"/>
      <c r="X412" s="70"/>
    </row>
    <row r="413" spans="1:24" ht="34.5" customHeight="1">
      <c r="A413" s="66"/>
      <c r="B413" s="72"/>
      <c r="C413" s="61"/>
      <c r="D413" s="61"/>
      <c r="E413" s="62"/>
      <c r="F413" s="36" t="s">
        <v>32</v>
      </c>
      <c r="G413" s="35">
        <f t="shared" si="294"/>
        <v>824848.32000000007</v>
      </c>
      <c r="H413" s="35">
        <v>0</v>
      </c>
      <c r="I413" s="35">
        <v>0</v>
      </c>
      <c r="J413" s="9">
        <f t="shared" ref="J413" si="351">J417</f>
        <v>340269.04</v>
      </c>
      <c r="K413" s="9">
        <f>K417</f>
        <v>484579.28</v>
      </c>
      <c r="L413" s="9">
        <v>0</v>
      </c>
      <c r="M413" s="9">
        <v>0</v>
      </c>
      <c r="N413" s="9">
        <v>0</v>
      </c>
      <c r="O413" s="70"/>
      <c r="P413" s="70"/>
      <c r="Q413" s="70"/>
      <c r="R413" s="70"/>
      <c r="S413" s="70"/>
      <c r="T413" s="70"/>
      <c r="U413" s="70"/>
      <c r="V413" s="70"/>
      <c r="W413" s="70"/>
      <c r="X413" s="70"/>
    </row>
    <row r="414" spans="1:24" ht="39" customHeight="1">
      <c r="A414" s="66"/>
      <c r="B414" s="72"/>
      <c r="C414" s="61"/>
      <c r="D414" s="61"/>
      <c r="E414" s="62"/>
      <c r="F414" s="37" t="s">
        <v>33</v>
      </c>
      <c r="G414" s="35">
        <f t="shared" si="294"/>
        <v>0</v>
      </c>
      <c r="H414" s="21">
        <v>0</v>
      </c>
      <c r="I414" s="21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0"/>
      <c r="P414" s="70"/>
      <c r="Q414" s="70"/>
      <c r="R414" s="70"/>
      <c r="S414" s="70"/>
      <c r="T414" s="70"/>
      <c r="U414" s="70"/>
      <c r="V414" s="70"/>
      <c r="W414" s="70"/>
      <c r="X414" s="70"/>
    </row>
    <row r="415" spans="1:24" ht="21.75" customHeight="1">
      <c r="A415" s="65" t="s">
        <v>19</v>
      </c>
      <c r="B415" s="71" t="s">
        <v>138</v>
      </c>
      <c r="C415" s="60" t="s">
        <v>145</v>
      </c>
      <c r="D415" s="60" t="s">
        <v>229</v>
      </c>
      <c r="E415" s="62" t="s">
        <v>31</v>
      </c>
      <c r="F415" s="36" t="s">
        <v>15</v>
      </c>
      <c r="G415" s="35">
        <f t="shared" si="294"/>
        <v>5110991.2699999996</v>
      </c>
      <c r="H415" s="35">
        <f t="shared" ref="H415:K415" si="352">H416+H417+H418</f>
        <v>511385.04</v>
      </c>
      <c r="I415" s="35">
        <f t="shared" si="352"/>
        <v>535319.93999999994</v>
      </c>
      <c r="J415" s="9">
        <f t="shared" si="352"/>
        <v>497067.18</v>
      </c>
      <c r="K415" s="9">
        <f t="shared" si="352"/>
        <v>972219.11</v>
      </c>
      <c r="L415" s="9">
        <f t="shared" ref="L415:M415" si="353">L416+L417+L418</f>
        <v>865000</v>
      </c>
      <c r="M415" s="9">
        <f t="shared" si="353"/>
        <v>865000</v>
      </c>
      <c r="N415" s="9">
        <f t="shared" ref="N415" si="354">N416+N417+N418</f>
        <v>865000</v>
      </c>
      <c r="O415" s="69" t="s">
        <v>14</v>
      </c>
      <c r="P415" s="69" t="s">
        <v>14</v>
      </c>
      <c r="Q415" s="69" t="s">
        <v>14</v>
      </c>
      <c r="R415" s="69" t="s">
        <v>14</v>
      </c>
      <c r="S415" s="69" t="s">
        <v>14</v>
      </c>
      <c r="T415" s="69" t="s">
        <v>14</v>
      </c>
      <c r="U415" s="69" t="s">
        <v>14</v>
      </c>
      <c r="V415" s="69" t="s">
        <v>14</v>
      </c>
      <c r="W415" s="69" t="s">
        <v>14</v>
      </c>
      <c r="X415" s="69" t="s">
        <v>14</v>
      </c>
    </row>
    <row r="416" spans="1:24" ht="39.75" customHeight="1">
      <c r="A416" s="66"/>
      <c r="B416" s="72"/>
      <c r="C416" s="61"/>
      <c r="D416" s="61"/>
      <c r="E416" s="62"/>
      <c r="F416" s="36" t="s">
        <v>34</v>
      </c>
      <c r="G416" s="35">
        <f t="shared" si="294"/>
        <v>4286142.95</v>
      </c>
      <c r="H416" s="35">
        <f t="shared" ref="H416" si="355">H420+H424+H428</f>
        <v>511385.04</v>
      </c>
      <c r="I416" s="35">
        <f>I420+I424+I428</f>
        <v>535319.93999999994</v>
      </c>
      <c r="J416" s="9">
        <f t="shared" ref="J416" si="356">J420+J424+J428</f>
        <v>156798.14000000001</v>
      </c>
      <c r="K416" s="9">
        <f>K420+K424+K428</f>
        <v>487639.82999999996</v>
      </c>
      <c r="L416" s="9">
        <f t="shared" ref="L416" si="357">L420+L424+L428</f>
        <v>865000</v>
      </c>
      <c r="M416" s="9">
        <f t="shared" ref="M416:N416" si="358">M420+M424+M428</f>
        <v>865000</v>
      </c>
      <c r="N416" s="9">
        <f t="shared" si="358"/>
        <v>865000</v>
      </c>
      <c r="O416" s="70"/>
      <c r="P416" s="70"/>
      <c r="Q416" s="70"/>
      <c r="R416" s="70"/>
      <c r="S416" s="70"/>
      <c r="T416" s="70"/>
      <c r="U416" s="70"/>
      <c r="V416" s="70"/>
      <c r="W416" s="70"/>
      <c r="X416" s="70"/>
    </row>
    <row r="417" spans="1:24" ht="39.75" customHeight="1">
      <c r="A417" s="66"/>
      <c r="B417" s="72"/>
      <c r="C417" s="61"/>
      <c r="D417" s="61"/>
      <c r="E417" s="62"/>
      <c r="F417" s="36" t="s">
        <v>32</v>
      </c>
      <c r="G417" s="35">
        <f t="shared" si="294"/>
        <v>824848.32000000007</v>
      </c>
      <c r="H417" s="35">
        <f t="shared" ref="H417:L417" si="359">H421+H425+H429</f>
        <v>0</v>
      </c>
      <c r="I417" s="35">
        <f t="shared" si="359"/>
        <v>0</v>
      </c>
      <c r="J417" s="9">
        <f t="shared" si="359"/>
        <v>340269.04</v>
      </c>
      <c r="K417" s="9">
        <f t="shared" si="359"/>
        <v>484579.28</v>
      </c>
      <c r="L417" s="9">
        <f t="shared" si="359"/>
        <v>0</v>
      </c>
      <c r="M417" s="9">
        <f t="shared" ref="M417:N418" si="360">M421+M425+M429</f>
        <v>0</v>
      </c>
      <c r="N417" s="9">
        <f t="shared" si="360"/>
        <v>0</v>
      </c>
      <c r="O417" s="70"/>
      <c r="P417" s="70"/>
      <c r="Q417" s="70"/>
      <c r="R417" s="70"/>
      <c r="S417" s="70"/>
      <c r="T417" s="70"/>
      <c r="U417" s="70"/>
      <c r="V417" s="70"/>
      <c r="W417" s="70"/>
      <c r="X417" s="70"/>
    </row>
    <row r="418" spans="1:24" ht="39.75" customHeight="1">
      <c r="A418" s="66"/>
      <c r="B418" s="72"/>
      <c r="C418" s="61"/>
      <c r="D418" s="61"/>
      <c r="E418" s="62"/>
      <c r="F418" s="37" t="s">
        <v>33</v>
      </c>
      <c r="G418" s="35">
        <f t="shared" si="294"/>
        <v>0</v>
      </c>
      <c r="H418" s="35">
        <f t="shared" ref="H418:L418" si="361">H422+H426+H430</f>
        <v>0</v>
      </c>
      <c r="I418" s="35">
        <f t="shared" si="361"/>
        <v>0</v>
      </c>
      <c r="J418" s="9">
        <f t="shared" si="361"/>
        <v>0</v>
      </c>
      <c r="K418" s="9">
        <f t="shared" si="361"/>
        <v>0</v>
      </c>
      <c r="L418" s="9">
        <f t="shared" si="361"/>
        <v>0</v>
      </c>
      <c r="M418" s="9">
        <f t="shared" si="360"/>
        <v>0</v>
      </c>
      <c r="N418" s="9">
        <f t="shared" si="360"/>
        <v>0</v>
      </c>
      <c r="O418" s="70"/>
      <c r="P418" s="70"/>
      <c r="Q418" s="70"/>
      <c r="R418" s="70"/>
      <c r="S418" s="70"/>
      <c r="T418" s="70"/>
      <c r="U418" s="70"/>
      <c r="V418" s="70"/>
      <c r="W418" s="70"/>
      <c r="X418" s="70"/>
    </row>
    <row r="419" spans="1:24" ht="45" customHeight="1">
      <c r="A419" s="65" t="s">
        <v>24</v>
      </c>
      <c r="B419" s="71" t="s">
        <v>210</v>
      </c>
      <c r="C419" s="60" t="s">
        <v>145</v>
      </c>
      <c r="D419" s="60" t="s">
        <v>229</v>
      </c>
      <c r="E419" s="62" t="s">
        <v>31</v>
      </c>
      <c r="F419" s="36" t="s">
        <v>15</v>
      </c>
      <c r="G419" s="35">
        <f t="shared" si="294"/>
        <v>868261.39</v>
      </c>
      <c r="H419" s="35">
        <f t="shared" ref="H419:K419" si="362">H420+H421+H422</f>
        <v>0</v>
      </c>
      <c r="I419" s="35">
        <f t="shared" si="362"/>
        <v>0</v>
      </c>
      <c r="J419" s="9">
        <f t="shared" si="362"/>
        <v>358177.94</v>
      </c>
      <c r="K419" s="9">
        <f t="shared" si="362"/>
        <v>510083.45</v>
      </c>
      <c r="L419" s="9">
        <f t="shared" ref="L419:M419" si="363">L420+L421+L422</f>
        <v>0</v>
      </c>
      <c r="M419" s="9">
        <f t="shared" si="363"/>
        <v>0</v>
      </c>
      <c r="N419" s="9">
        <f t="shared" ref="N419" si="364">N420+N421+N422</f>
        <v>0</v>
      </c>
      <c r="O419" s="69" t="s">
        <v>14</v>
      </c>
      <c r="P419" s="69" t="s">
        <v>14</v>
      </c>
      <c r="Q419" s="69" t="s">
        <v>14</v>
      </c>
      <c r="R419" s="69" t="s">
        <v>14</v>
      </c>
      <c r="S419" s="69" t="s">
        <v>14</v>
      </c>
      <c r="T419" s="69" t="s">
        <v>14</v>
      </c>
      <c r="U419" s="69" t="s">
        <v>14</v>
      </c>
      <c r="V419" s="69" t="s">
        <v>14</v>
      </c>
      <c r="W419" s="69" t="s">
        <v>14</v>
      </c>
      <c r="X419" s="69" t="s">
        <v>14</v>
      </c>
    </row>
    <row r="420" spans="1:24" ht="47.25" customHeight="1">
      <c r="A420" s="66"/>
      <c r="B420" s="72"/>
      <c r="C420" s="61"/>
      <c r="D420" s="61"/>
      <c r="E420" s="62"/>
      <c r="F420" s="36" t="s">
        <v>34</v>
      </c>
      <c r="G420" s="35">
        <f t="shared" si="294"/>
        <v>43413.07</v>
      </c>
      <c r="H420" s="35">
        <v>0</v>
      </c>
      <c r="I420" s="35">
        <v>0</v>
      </c>
      <c r="J420" s="9">
        <v>17908.900000000001</v>
      </c>
      <c r="K420" s="9">
        <v>25504.17</v>
      </c>
      <c r="L420" s="9">
        <v>0</v>
      </c>
      <c r="M420" s="9">
        <v>0</v>
      </c>
      <c r="N420" s="9">
        <v>0</v>
      </c>
      <c r="O420" s="70"/>
      <c r="P420" s="70"/>
      <c r="Q420" s="70"/>
      <c r="R420" s="70"/>
      <c r="S420" s="70"/>
      <c r="T420" s="70"/>
      <c r="U420" s="70"/>
      <c r="V420" s="70"/>
      <c r="W420" s="70"/>
      <c r="X420" s="70"/>
    </row>
    <row r="421" spans="1:24" ht="45.75" customHeight="1">
      <c r="A421" s="66"/>
      <c r="B421" s="72"/>
      <c r="C421" s="61"/>
      <c r="D421" s="61"/>
      <c r="E421" s="62"/>
      <c r="F421" s="36" t="s">
        <v>32</v>
      </c>
      <c r="G421" s="35">
        <f t="shared" si="294"/>
        <v>824848.32000000007</v>
      </c>
      <c r="H421" s="21">
        <v>0</v>
      </c>
      <c r="I421" s="21">
        <v>0</v>
      </c>
      <c r="J421" s="7">
        <v>340269.04</v>
      </c>
      <c r="K421" s="7">
        <v>484579.28</v>
      </c>
      <c r="L421" s="7">
        <v>0</v>
      </c>
      <c r="M421" s="7">
        <v>0</v>
      </c>
      <c r="N421" s="7">
        <v>0</v>
      </c>
      <c r="O421" s="70"/>
      <c r="P421" s="70"/>
      <c r="Q421" s="70"/>
      <c r="R421" s="70"/>
      <c r="S421" s="70"/>
      <c r="T421" s="70"/>
      <c r="U421" s="70"/>
      <c r="V421" s="70"/>
      <c r="W421" s="70"/>
      <c r="X421" s="70"/>
    </row>
    <row r="422" spans="1:24" ht="42.75" customHeight="1">
      <c r="A422" s="87"/>
      <c r="B422" s="88"/>
      <c r="C422" s="61"/>
      <c r="D422" s="61"/>
      <c r="E422" s="62"/>
      <c r="F422" s="37" t="s">
        <v>33</v>
      </c>
      <c r="G422" s="35">
        <f t="shared" si="294"/>
        <v>0</v>
      </c>
      <c r="H422" s="21">
        <v>0</v>
      </c>
      <c r="I422" s="21">
        <v>0</v>
      </c>
      <c r="J422" s="7">
        <v>0</v>
      </c>
      <c r="K422" s="7">
        <v>0</v>
      </c>
      <c r="L422" s="7">
        <v>0</v>
      </c>
      <c r="M422" s="7">
        <v>0</v>
      </c>
      <c r="N422" s="7">
        <v>0</v>
      </c>
      <c r="O422" s="70"/>
      <c r="P422" s="70"/>
      <c r="Q422" s="70"/>
      <c r="R422" s="70"/>
      <c r="S422" s="70"/>
      <c r="T422" s="70"/>
      <c r="U422" s="70"/>
      <c r="V422" s="70"/>
      <c r="W422" s="70"/>
      <c r="X422" s="70"/>
    </row>
    <row r="423" spans="1:24" ht="46.5" customHeight="1">
      <c r="A423" s="65" t="s">
        <v>25</v>
      </c>
      <c r="B423" s="71" t="s">
        <v>208</v>
      </c>
      <c r="C423" s="60" t="s">
        <v>145</v>
      </c>
      <c r="D423" s="60" t="s">
        <v>229</v>
      </c>
      <c r="E423" s="62" t="s">
        <v>31</v>
      </c>
      <c r="F423" s="36" t="s">
        <v>15</v>
      </c>
      <c r="G423" s="35">
        <f t="shared" si="294"/>
        <v>3843118.88</v>
      </c>
      <c r="H423" s="35">
        <f t="shared" ref="H423:K423" si="365">H424+H425+H426</f>
        <v>473303.03999999998</v>
      </c>
      <c r="I423" s="35">
        <f t="shared" si="365"/>
        <v>490835.94</v>
      </c>
      <c r="J423" s="9">
        <f t="shared" si="365"/>
        <v>83009.240000000005</v>
      </c>
      <c r="K423" s="9">
        <f t="shared" si="365"/>
        <v>395970.66</v>
      </c>
      <c r="L423" s="9">
        <f t="shared" ref="L423:M423" si="366">L424+L425+L426</f>
        <v>800000</v>
      </c>
      <c r="M423" s="9">
        <f t="shared" si="366"/>
        <v>800000</v>
      </c>
      <c r="N423" s="9">
        <f t="shared" ref="N423" si="367">N424+N425+N426</f>
        <v>800000</v>
      </c>
      <c r="O423" s="73" t="s">
        <v>133</v>
      </c>
      <c r="P423" s="60" t="s">
        <v>23</v>
      </c>
      <c r="Q423" s="69" t="s">
        <v>16</v>
      </c>
      <c r="R423" s="81">
        <v>100</v>
      </c>
      <c r="S423" s="81">
        <v>100</v>
      </c>
      <c r="T423" s="81">
        <v>100</v>
      </c>
      <c r="U423" s="81">
        <v>100</v>
      </c>
      <c r="V423" s="81">
        <v>100</v>
      </c>
      <c r="W423" s="81">
        <v>100</v>
      </c>
      <c r="X423" s="81">
        <v>100</v>
      </c>
    </row>
    <row r="424" spans="1:24" ht="46.5" customHeight="1">
      <c r="A424" s="66"/>
      <c r="B424" s="72"/>
      <c r="C424" s="61"/>
      <c r="D424" s="61"/>
      <c r="E424" s="62"/>
      <c r="F424" s="36" t="s">
        <v>34</v>
      </c>
      <c r="G424" s="35">
        <f t="shared" si="294"/>
        <v>3843118.88</v>
      </c>
      <c r="H424" s="35">
        <v>473303.03999999998</v>
      </c>
      <c r="I424" s="35">
        <v>490835.94</v>
      </c>
      <c r="J424" s="9">
        <v>83009.240000000005</v>
      </c>
      <c r="K424" s="9">
        <v>395970.66</v>
      </c>
      <c r="L424" s="9">
        <v>800000</v>
      </c>
      <c r="M424" s="9">
        <v>800000</v>
      </c>
      <c r="N424" s="9">
        <v>800000</v>
      </c>
      <c r="O424" s="84"/>
      <c r="P424" s="61"/>
      <c r="Q424" s="70"/>
      <c r="R424" s="82"/>
      <c r="S424" s="82"/>
      <c r="T424" s="82"/>
      <c r="U424" s="82"/>
      <c r="V424" s="82"/>
      <c r="W424" s="82"/>
      <c r="X424" s="82"/>
    </row>
    <row r="425" spans="1:24" ht="46.5" customHeight="1">
      <c r="A425" s="66"/>
      <c r="B425" s="72"/>
      <c r="C425" s="61"/>
      <c r="D425" s="61"/>
      <c r="E425" s="62"/>
      <c r="F425" s="36" t="s">
        <v>32</v>
      </c>
      <c r="G425" s="35">
        <f t="shared" si="294"/>
        <v>0</v>
      </c>
      <c r="H425" s="21">
        <v>0</v>
      </c>
      <c r="I425" s="21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84"/>
      <c r="P425" s="61"/>
      <c r="Q425" s="70"/>
      <c r="R425" s="82"/>
      <c r="S425" s="82"/>
      <c r="T425" s="82"/>
      <c r="U425" s="82"/>
      <c r="V425" s="82"/>
      <c r="W425" s="82"/>
      <c r="X425" s="82"/>
    </row>
    <row r="426" spans="1:24" ht="46.5" customHeight="1">
      <c r="A426" s="87"/>
      <c r="B426" s="88"/>
      <c r="C426" s="61"/>
      <c r="D426" s="61"/>
      <c r="E426" s="62"/>
      <c r="F426" s="37" t="s">
        <v>33</v>
      </c>
      <c r="G426" s="35">
        <f t="shared" si="294"/>
        <v>0</v>
      </c>
      <c r="H426" s="21">
        <v>0</v>
      </c>
      <c r="I426" s="21">
        <v>0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74"/>
      <c r="P426" s="75"/>
      <c r="Q426" s="63"/>
      <c r="R426" s="83"/>
      <c r="S426" s="83"/>
      <c r="T426" s="83"/>
      <c r="U426" s="83"/>
      <c r="V426" s="83"/>
      <c r="W426" s="83"/>
      <c r="X426" s="83"/>
    </row>
    <row r="427" spans="1:24" ht="46.5" customHeight="1">
      <c r="A427" s="65" t="s">
        <v>85</v>
      </c>
      <c r="B427" s="71" t="s">
        <v>209</v>
      </c>
      <c r="C427" s="60" t="s">
        <v>145</v>
      </c>
      <c r="D427" s="60" t="s">
        <v>229</v>
      </c>
      <c r="E427" s="62" t="s">
        <v>31</v>
      </c>
      <c r="F427" s="36" t="s">
        <v>15</v>
      </c>
      <c r="G427" s="35">
        <f t="shared" si="294"/>
        <v>399611</v>
      </c>
      <c r="H427" s="35">
        <f t="shared" ref="H427:K427" si="368">H428+H429+H430</f>
        <v>38082</v>
      </c>
      <c r="I427" s="35">
        <f t="shared" si="368"/>
        <v>44484</v>
      </c>
      <c r="J427" s="9">
        <f t="shared" si="368"/>
        <v>55880</v>
      </c>
      <c r="K427" s="9">
        <f t="shared" si="368"/>
        <v>66165</v>
      </c>
      <c r="L427" s="9">
        <f t="shared" ref="L427:M427" si="369">L428+L429+L430</f>
        <v>65000</v>
      </c>
      <c r="M427" s="9">
        <f t="shared" si="369"/>
        <v>65000</v>
      </c>
      <c r="N427" s="9">
        <f t="shared" ref="N427" si="370">N428+N429+N430</f>
        <v>65000</v>
      </c>
      <c r="O427" s="69" t="s">
        <v>14</v>
      </c>
      <c r="P427" s="69" t="s">
        <v>14</v>
      </c>
      <c r="Q427" s="69" t="s">
        <v>14</v>
      </c>
      <c r="R427" s="69" t="s">
        <v>14</v>
      </c>
      <c r="S427" s="69" t="s">
        <v>14</v>
      </c>
      <c r="T427" s="69" t="s">
        <v>14</v>
      </c>
      <c r="U427" s="69" t="s">
        <v>14</v>
      </c>
      <c r="V427" s="69" t="s">
        <v>14</v>
      </c>
      <c r="W427" s="69" t="s">
        <v>14</v>
      </c>
      <c r="X427" s="69" t="s">
        <v>14</v>
      </c>
    </row>
    <row r="428" spans="1:24" ht="46.5" customHeight="1">
      <c r="A428" s="66"/>
      <c r="B428" s="72"/>
      <c r="C428" s="61"/>
      <c r="D428" s="61"/>
      <c r="E428" s="62"/>
      <c r="F428" s="36" t="s">
        <v>34</v>
      </c>
      <c r="G428" s="35">
        <f t="shared" si="294"/>
        <v>399611</v>
      </c>
      <c r="H428" s="35">
        <v>38082</v>
      </c>
      <c r="I428" s="35">
        <v>44484</v>
      </c>
      <c r="J428" s="9">
        <v>55880</v>
      </c>
      <c r="K428" s="9">
        <v>66165</v>
      </c>
      <c r="L428" s="9">
        <v>65000</v>
      </c>
      <c r="M428" s="9">
        <v>65000</v>
      </c>
      <c r="N428" s="9">
        <v>65000</v>
      </c>
      <c r="O428" s="70"/>
      <c r="P428" s="70"/>
      <c r="Q428" s="70"/>
      <c r="R428" s="70"/>
      <c r="S428" s="70"/>
      <c r="T428" s="70"/>
      <c r="U428" s="70"/>
      <c r="V428" s="70"/>
      <c r="W428" s="70"/>
      <c r="X428" s="70"/>
    </row>
    <row r="429" spans="1:24" ht="46.5" customHeight="1">
      <c r="A429" s="66"/>
      <c r="B429" s="72"/>
      <c r="C429" s="61"/>
      <c r="D429" s="61"/>
      <c r="E429" s="62"/>
      <c r="F429" s="36" t="s">
        <v>32</v>
      </c>
      <c r="G429" s="35">
        <f t="shared" si="294"/>
        <v>0</v>
      </c>
      <c r="H429" s="21">
        <v>0</v>
      </c>
      <c r="I429" s="21">
        <v>0</v>
      </c>
      <c r="J429" s="7">
        <v>0</v>
      </c>
      <c r="K429" s="7">
        <v>0</v>
      </c>
      <c r="L429" s="7">
        <v>0</v>
      </c>
      <c r="M429" s="7">
        <v>0</v>
      </c>
      <c r="N429" s="7">
        <v>0</v>
      </c>
      <c r="O429" s="70"/>
      <c r="P429" s="70"/>
      <c r="Q429" s="70"/>
      <c r="R429" s="70"/>
      <c r="S429" s="70"/>
      <c r="T429" s="70"/>
      <c r="U429" s="70"/>
      <c r="V429" s="70"/>
      <c r="W429" s="70"/>
      <c r="X429" s="70"/>
    </row>
    <row r="430" spans="1:24" ht="46.5" customHeight="1">
      <c r="A430" s="87"/>
      <c r="B430" s="88"/>
      <c r="C430" s="61"/>
      <c r="D430" s="61"/>
      <c r="E430" s="62"/>
      <c r="F430" s="37" t="s">
        <v>33</v>
      </c>
      <c r="G430" s="35">
        <f t="shared" si="294"/>
        <v>0</v>
      </c>
      <c r="H430" s="21">
        <v>0</v>
      </c>
      <c r="I430" s="21">
        <v>0</v>
      </c>
      <c r="J430" s="7">
        <v>0</v>
      </c>
      <c r="K430" s="7">
        <v>0</v>
      </c>
      <c r="L430" s="7">
        <v>0</v>
      </c>
      <c r="M430" s="7">
        <v>0</v>
      </c>
      <c r="N430" s="7">
        <v>0</v>
      </c>
      <c r="O430" s="70"/>
      <c r="P430" s="70"/>
      <c r="Q430" s="70"/>
      <c r="R430" s="70"/>
      <c r="S430" s="70"/>
      <c r="T430" s="70"/>
      <c r="U430" s="70"/>
      <c r="V430" s="70"/>
      <c r="W430" s="70"/>
      <c r="X430" s="70"/>
    </row>
    <row r="431" spans="1:24" ht="21" customHeight="1">
      <c r="A431" s="80" t="s">
        <v>155</v>
      </c>
      <c r="B431" s="80"/>
      <c r="C431" s="60" t="s">
        <v>145</v>
      </c>
      <c r="D431" s="60" t="s">
        <v>229</v>
      </c>
      <c r="E431" s="62" t="s">
        <v>31</v>
      </c>
      <c r="F431" s="36" t="s">
        <v>15</v>
      </c>
      <c r="G431" s="35">
        <f t="shared" si="294"/>
        <v>59598277.292999998</v>
      </c>
      <c r="H431" s="35">
        <f>H432+H433+H434</f>
        <v>8498007.2100000009</v>
      </c>
      <c r="I431" s="35">
        <f t="shared" ref="I431:K431" si="371">I432+I433+I434</f>
        <v>8699310.5329999998</v>
      </c>
      <c r="J431" s="9">
        <f t="shared" si="371"/>
        <v>10804714.689999999</v>
      </c>
      <c r="K431" s="9">
        <f t="shared" si="371"/>
        <v>14937944.859999999</v>
      </c>
      <c r="L431" s="9">
        <f t="shared" ref="L431:M431" si="372">L432+L433+L434</f>
        <v>5272100</v>
      </c>
      <c r="M431" s="9">
        <f t="shared" si="372"/>
        <v>5087500</v>
      </c>
      <c r="N431" s="9">
        <f t="shared" ref="N431" si="373">N432+N433+N434</f>
        <v>6298700</v>
      </c>
      <c r="O431" s="69" t="s">
        <v>14</v>
      </c>
      <c r="P431" s="69" t="s">
        <v>14</v>
      </c>
      <c r="Q431" s="69" t="s">
        <v>14</v>
      </c>
      <c r="R431" s="69" t="s">
        <v>14</v>
      </c>
      <c r="S431" s="69" t="s">
        <v>14</v>
      </c>
      <c r="T431" s="69" t="s">
        <v>14</v>
      </c>
      <c r="U431" s="69" t="s">
        <v>14</v>
      </c>
      <c r="V431" s="69" t="s">
        <v>14</v>
      </c>
      <c r="W431" s="69" t="s">
        <v>14</v>
      </c>
      <c r="X431" s="69" t="s">
        <v>14</v>
      </c>
    </row>
    <row r="432" spans="1:24" ht="39.75" customHeight="1">
      <c r="A432" s="80"/>
      <c r="B432" s="80"/>
      <c r="C432" s="61"/>
      <c r="D432" s="61"/>
      <c r="E432" s="62"/>
      <c r="F432" s="36" t="s">
        <v>34</v>
      </c>
      <c r="G432" s="35">
        <f t="shared" si="294"/>
        <v>33354032.392999999</v>
      </c>
      <c r="H432" s="35">
        <f t="shared" ref="H432:J432" si="374">H276+H412</f>
        <v>3630678.7800000003</v>
      </c>
      <c r="I432" s="35">
        <f t="shared" si="374"/>
        <v>4174310.5329999998</v>
      </c>
      <c r="J432" s="9">
        <f t="shared" si="374"/>
        <v>3383445.65</v>
      </c>
      <c r="K432" s="9">
        <f>K276+K412</f>
        <v>5507297.4299999997</v>
      </c>
      <c r="L432" s="9">
        <f t="shared" ref="L432" si="375">L276+L412</f>
        <v>5272100</v>
      </c>
      <c r="M432" s="9">
        <f t="shared" ref="M432:N434" si="376">M276+M412</f>
        <v>5087500</v>
      </c>
      <c r="N432" s="9">
        <f t="shared" si="376"/>
        <v>6298700</v>
      </c>
      <c r="O432" s="70"/>
      <c r="P432" s="70"/>
      <c r="Q432" s="70"/>
      <c r="R432" s="70"/>
      <c r="S432" s="70"/>
      <c r="T432" s="70"/>
      <c r="U432" s="70"/>
      <c r="V432" s="70"/>
      <c r="W432" s="70"/>
      <c r="X432" s="70"/>
    </row>
    <row r="433" spans="1:24" ht="39.75" customHeight="1">
      <c r="A433" s="80"/>
      <c r="B433" s="80"/>
      <c r="C433" s="61"/>
      <c r="D433" s="61"/>
      <c r="E433" s="62"/>
      <c r="F433" s="36" t="s">
        <v>32</v>
      </c>
      <c r="G433" s="35">
        <f t="shared" si="294"/>
        <v>26244244.899999999</v>
      </c>
      <c r="H433" s="35">
        <f t="shared" ref="H433:L433" si="377">H277+H413</f>
        <v>4867328.43</v>
      </c>
      <c r="I433" s="35">
        <f t="shared" si="377"/>
        <v>4525000</v>
      </c>
      <c r="J433" s="9">
        <f t="shared" si="377"/>
        <v>7421269.04</v>
      </c>
      <c r="K433" s="9">
        <f t="shared" si="377"/>
        <v>9430647.4299999997</v>
      </c>
      <c r="L433" s="9">
        <f t="shared" si="377"/>
        <v>0</v>
      </c>
      <c r="M433" s="9">
        <f t="shared" si="376"/>
        <v>0</v>
      </c>
      <c r="N433" s="9">
        <f t="shared" si="376"/>
        <v>0</v>
      </c>
      <c r="O433" s="70"/>
      <c r="P433" s="70"/>
      <c r="Q433" s="70"/>
      <c r="R433" s="70"/>
      <c r="S433" s="70"/>
      <c r="T433" s="70"/>
      <c r="U433" s="70"/>
      <c r="V433" s="70"/>
      <c r="W433" s="70"/>
      <c r="X433" s="70"/>
    </row>
    <row r="434" spans="1:24" ht="39.75" customHeight="1">
      <c r="A434" s="80"/>
      <c r="B434" s="80"/>
      <c r="C434" s="61"/>
      <c r="D434" s="61"/>
      <c r="E434" s="62"/>
      <c r="F434" s="37" t="s">
        <v>33</v>
      </c>
      <c r="G434" s="35">
        <f t="shared" si="294"/>
        <v>0</v>
      </c>
      <c r="H434" s="35">
        <f t="shared" ref="H434:L434" si="378">H278+H414</f>
        <v>0</v>
      </c>
      <c r="I434" s="35">
        <f t="shared" si="378"/>
        <v>0</v>
      </c>
      <c r="J434" s="9">
        <f t="shared" si="378"/>
        <v>0</v>
      </c>
      <c r="K434" s="9">
        <f t="shared" si="378"/>
        <v>0</v>
      </c>
      <c r="L434" s="9">
        <f t="shared" si="378"/>
        <v>0</v>
      </c>
      <c r="M434" s="9">
        <f t="shared" si="376"/>
        <v>0</v>
      </c>
      <c r="N434" s="9">
        <f t="shared" si="376"/>
        <v>0</v>
      </c>
      <c r="O434" s="70"/>
      <c r="P434" s="70"/>
      <c r="Q434" s="70"/>
      <c r="R434" s="70"/>
      <c r="S434" s="70"/>
      <c r="T434" s="70"/>
      <c r="U434" s="70"/>
      <c r="V434" s="70"/>
      <c r="W434" s="70"/>
      <c r="X434" s="70"/>
    </row>
    <row r="435" spans="1:24" ht="76.5" customHeight="1">
      <c r="A435" s="80" t="s">
        <v>120</v>
      </c>
      <c r="B435" s="80"/>
      <c r="C435" s="47" t="s">
        <v>145</v>
      </c>
      <c r="D435" s="47" t="s">
        <v>229</v>
      </c>
      <c r="E435" s="34" t="s">
        <v>14</v>
      </c>
      <c r="F435" s="34" t="s">
        <v>14</v>
      </c>
      <c r="G435" s="34" t="s">
        <v>14</v>
      </c>
      <c r="H435" s="54" t="s">
        <v>14</v>
      </c>
      <c r="I435" s="54" t="s">
        <v>14</v>
      </c>
      <c r="J435" s="50" t="s">
        <v>14</v>
      </c>
      <c r="K435" s="50" t="s">
        <v>14</v>
      </c>
      <c r="L435" s="50" t="s">
        <v>14</v>
      </c>
      <c r="M435" s="26" t="s">
        <v>14</v>
      </c>
      <c r="N435" s="2" t="s">
        <v>14</v>
      </c>
      <c r="O435" s="10" t="s">
        <v>14</v>
      </c>
      <c r="P435" s="10" t="s">
        <v>14</v>
      </c>
      <c r="Q435" s="10" t="s">
        <v>14</v>
      </c>
      <c r="R435" s="32" t="s">
        <v>14</v>
      </c>
      <c r="S435" s="32" t="s">
        <v>14</v>
      </c>
      <c r="T435" s="32" t="s">
        <v>14</v>
      </c>
      <c r="U435" s="32" t="s">
        <v>14</v>
      </c>
      <c r="V435" s="32" t="s">
        <v>14</v>
      </c>
      <c r="W435" s="25" t="s">
        <v>14</v>
      </c>
      <c r="X435" s="10" t="s">
        <v>14</v>
      </c>
    </row>
    <row r="436" spans="1:24" ht="21.75" customHeight="1">
      <c r="A436" s="65" t="s">
        <v>20</v>
      </c>
      <c r="B436" s="71" t="s">
        <v>140</v>
      </c>
      <c r="C436" s="60" t="s">
        <v>145</v>
      </c>
      <c r="D436" s="60" t="s">
        <v>229</v>
      </c>
      <c r="E436" s="62" t="s">
        <v>31</v>
      </c>
      <c r="F436" s="36" t="s">
        <v>15</v>
      </c>
      <c r="G436" s="35">
        <f t="shared" ref="G436:G463" si="379">SUM(H436:N436)</f>
        <v>178400</v>
      </c>
      <c r="H436" s="35">
        <f t="shared" ref="H436:N436" si="380">H437</f>
        <v>28400</v>
      </c>
      <c r="I436" s="35">
        <f t="shared" si="380"/>
        <v>0</v>
      </c>
      <c r="J436" s="9">
        <f t="shared" si="380"/>
        <v>0</v>
      </c>
      <c r="K436" s="9">
        <f t="shared" si="380"/>
        <v>0</v>
      </c>
      <c r="L436" s="9">
        <f t="shared" si="380"/>
        <v>50000</v>
      </c>
      <c r="M436" s="9">
        <f t="shared" si="380"/>
        <v>50000</v>
      </c>
      <c r="N436" s="9">
        <f t="shared" si="380"/>
        <v>50000</v>
      </c>
      <c r="O436" s="69" t="s">
        <v>14</v>
      </c>
      <c r="P436" s="69" t="s">
        <v>14</v>
      </c>
      <c r="Q436" s="69" t="s">
        <v>14</v>
      </c>
      <c r="R436" s="69" t="s">
        <v>14</v>
      </c>
      <c r="S436" s="69" t="s">
        <v>14</v>
      </c>
      <c r="T436" s="69" t="s">
        <v>14</v>
      </c>
      <c r="U436" s="69" t="s">
        <v>14</v>
      </c>
      <c r="V436" s="69" t="s">
        <v>14</v>
      </c>
      <c r="W436" s="69" t="s">
        <v>14</v>
      </c>
      <c r="X436" s="69" t="s">
        <v>14</v>
      </c>
    </row>
    <row r="437" spans="1:24" ht="39.75" customHeight="1">
      <c r="A437" s="66"/>
      <c r="B437" s="72"/>
      <c r="C437" s="61"/>
      <c r="D437" s="61"/>
      <c r="E437" s="62"/>
      <c r="F437" s="36" t="s">
        <v>34</v>
      </c>
      <c r="G437" s="35">
        <f t="shared" si="379"/>
        <v>178400</v>
      </c>
      <c r="H437" s="35">
        <f t="shared" ref="H437:K437" si="381">H441+H449</f>
        <v>28400</v>
      </c>
      <c r="I437" s="35">
        <f t="shared" si="381"/>
        <v>0</v>
      </c>
      <c r="J437" s="9">
        <f t="shared" si="381"/>
        <v>0</v>
      </c>
      <c r="K437" s="9">
        <f t="shared" si="381"/>
        <v>0</v>
      </c>
      <c r="L437" s="9">
        <f t="shared" ref="L437:M437" si="382">L441+L449</f>
        <v>50000</v>
      </c>
      <c r="M437" s="9">
        <f t="shared" si="382"/>
        <v>50000</v>
      </c>
      <c r="N437" s="9">
        <f t="shared" ref="N437" si="383">N441+N449</f>
        <v>50000</v>
      </c>
      <c r="O437" s="70"/>
      <c r="P437" s="70"/>
      <c r="Q437" s="70"/>
      <c r="R437" s="70"/>
      <c r="S437" s="70"/>
      <c r="T437" s="70"/>
      <c r="U437" s="70"/>
      <c r="V437" s="70"/>
      <c r="W437" s="70"/>
      <c r="X437" s="70"/>
    </row>
    <row r="438" spans="1:24" ht="39.75" customHeight="1">
      <c r="A438" s="66"/>
      <c r="B438" s="72"/>
      <c r="C438" s="61"/>
      <c r="D438" s="61"/>
      <c r="E438" s="62"/>
      <c r="F438" s="36" t="s">
        <v>32</v>
      </c>
      <c r="G438" s="35">
        <f t="shared" si="379"/>
        <v>0</v>
      </c>
      <c r="H438" s="21">
        <v>0</v>
      </c>
      <c r="I438" s="21">
        <v>0</v>
      </c>
      <c r="J438" s="7">
        <v>0</v>
      </c>
      <c r="K438" s="7">
        <v>0</v>
      </c>
      <c r="L438" s="7">
        <v>0</v>
      </c>
      <c r="M438" s="7">
        <v>0</v>
      </c>
      <c r="N438" s="7">
        <v>0</v>
      </c>
      <c r="O438" s="70"/>
      <c r="P438" s="70"/>
      <c r="Q438" s="70"/>
      <c r="R438" s="70"/>
      <c r="S438" s="70"/>
      <c r="T438" s="70"/>
      <c r="U438" s="70"/>
      <c r="V438" s="70"/>
      <c r="W438" s="70"/>
      <c r="X438" s="70"/>
    </row>
    <row r="439" spans="1:24" ht="39.75" customHeight="1">
      <c r="A439" s="87"/>
      <c r="B439" s="88"/>
      <c r="C439" s="61"/>
      <c r="D439" s="61"/>
      <c r="E439" s="62"/>
      <c r="F439" s="37" t="s">
        <v>33</v>
      </c>
      <c r="G439" s="35">
        <f t="shared" si="379"/>
        <v>0</v>
      </c>
      <c r="H439" s="21">
        <v>0</v>
      </c>
      <c r="I439" s="21">
        <v>0</v>
      </c>
      <c r="J439" s="7">
        <v>0</v>
      </c>
      <c r="K439" s="7">
        <v>0</v>
      </c>
      <c r="L439" s="7">
        <v>0</v>
      </c>
      <c r="M439" s="7">
        <v>0</v>
      </c>
      <c r="N439" s="7">
        <v>0</v>
      </c>
      <c r="O439" s="63"/>
      <c r="P439" s="63"/>
      <c r="Q439" s="63"/>
      <c r="R439" s="63"/>
      <c r="S439" s="63"/>
      <c r="T439" s="63"/>
      <c r="U439" s="63"/>
      <c r="V439" s="63"/>
      <c r="W439" s="63"/>
      <c r="X439" s="63"/>
    </row>
    <row r="440" spans="1:24" ht="21.75" customHeight="1">
      <c r="A440" s="65" t="s">
        <v>17</v>
      </c>
      <c r="B440" s="71" t="s">
        <v>50</v>
      </c>
      <c r="C440" s="60" t="s">
        <v>145</v>
      </c>
      <c r="D440" s="60" t="s">
        <v>229</v>
      </c>
      <c r="E440" s="62" t="s">
        <v>31</v>
      </c>
      <c r="F440" s="36" t="s">
        <v>15</v>
      </c>
      <c r="G440" s="35">
        <f t="shared" si="379"/>
        <v>103400</v>
      </c>
      <c r="H440" s="35">
        <f t="shared" ref="H440:N440" si="384">H441</f>
        <v>28400</v>
      </c>
      <c r="I440" s="35">
        <f t="shared" si="384"/>
        <v>0</v>
      </c>
      <c r="J440" s="9">
        <f t="shared" si="384"/>
        <v>0</v>
      </c>
      <c r="K440" s="9">
        <f t="shared" si="384"/>
        <v>0</v>
      </c>
      <c r="L440" s="9">
        <f t="shared" si="384"/>
        <v>25000</v>
      </c>
      <c r="M440" s="9">
        <f t="shared" si="384"/>
        <v>25000</v>
      </c>
      <c r="N440" s="9">
        <f t="shared" si="384"/>
        <v>25000</v>
      </c>
      <c r="O440" s="69" t="s">
        <v>14</v>
      </c>
      <c r="P440" s="69" t="s">
        <v>14</v>
      </c>
      <c r="Q440" s="69" t="s">
        <v>14</v>
      </c>
      <c r="R440" s="69" t="s">
        <v>14</v>
      </c>
      <c r="S440" s="69" t="s">
        <v>14</v>
      </c>
      <c r="T440" s="69" t="s">
        <v>14</v>
      </c>
      <c r="U440" s="69" t="s">
        <v>14</v>
      </c>
      <c r="V440" s="69" t="s">
        <v>14</v>
      </c>
      <c r="W440" s="69" t="s">
        <v>14</v>
      </c>
      <c r="X440" s="69" t="s">
        <v>14</v>
      </c>
    </row>
    <row r="441" spans="1:24" ht="39.75" customHeight="1">
      <c r="A441" s="66"/>
      <c r="B441" s="72"/>
      <c r="C441" s="61"/>
      <c r="D441" s="61"/>
      <c r="E441" s="62"/>
      <c r="F441" s="36" t="s">
        <v>34</v>
      </c>
      <c r="G441" s="35">
        <f t="shared" si="379"/>
        <v>103400</v>
      </c>
      <c r="H441" s="35">
        <f t="shared" ref="H441:K441" si="385">H445</f>
        <v>28400</v>
      </c>
      <c r="I441" s="35">
        <f t="shared" si="385"/>
        <v>0</v>
      </c>
      <c r="J441" s="9">
        <f t="shared" si="385"/>
        <v>0</v>
      </c>
      <c r="K441" s="9">
        <f t="shared" si="385"/>
        <v>0</v>
      </c>
      <c r="L441" s="9">
        <f t="shared" ref="L441:M441" si="386">L445</f>
        <v>25000</v>
      </c>
      <c r="M441" s="9">
        <f t="shared" si="386"/>
        <v>25000</v>
      </c>
      <c r="N441" s="9">
        <f t="shared" ref="N441" si="387">N445</f>
        <v>25000</v>
      </c>
      <c r="O441" s="70"/>
      <c r="P441" s="70"/>
      <c r="Q441" s="70"/>
      <c r="R441" s="70"/>
      <c r="S441" s="70"/>
      <c r="T441" s="70"/>
      <c r="U441" s="70"/>
      <c r="V441" s="70"/>
      <c r="W441" s="70"/>
      <c r="X441" s="70"/>
    </row>
    <row r="442" spans="1:24" ht="39.75" customHeight="1">
      <c r="A442" s="66"/>
      <c r="B442" s="72"/>
      <c r="C442" s="61"/>
      <c r="D442" s="61"/>
      <c r="E442" s="62"/>
      <c r="F442" s="36" t="s">
        <v>32</v>
      </c>
      <c r="G442" s="35">
        <f t="shared" si="379"/>
        <v>0</v>
      </c>
      <c r="H442" s="21">
        <v>0</v>
      </c>
      <c r="I442" s="21">
        <v>0</v>
      </c>
      <c r="J442" s="7">
        <v>0</v>
      </c>
      <c r="K442" s="7">
        <v>0</v>
      </c>
      <c r="L442" s="7">
        <v>0</v>
      </c>
      <c r="M442" s="7">
        <v>0</v>
      </c>
      <c r="N442" s="7">
        <v>0</v>
      </c>
      <c r="O442" s="70"/>
      <c r="P442" s="70"/>
      <c r="Q442" s="70"/>
      <c r="R442" s="70"/>
      <c r="S442" s="70"/>
      <c r="T442" s="70"/>
      <c r="U442" s="70"/>
      <c r="V442" s="70"/>
      <c r="W442" s="70"/>
      <c r="X442" s="70"/>
    </row>
    <row r="443" spans="1:24" ht="39.75" customHeight="1">
      <c r="A443" s="66"/>
      <c r="B443" s="72"/>
      <c r="C443" s="61"/>
      <c r="D443" s="61"/>
      <c r="E443" s="62"/>
      <c r="F443" s="37" t="s">
        <v>33</v>
      </c>
      <c r="G443" s="35">
        <f t="shared" si="379"/>
        <v>0</v>
      </c>
      <c r="H443" s="21">
        <v>0</v>
      </c>
      <c r="I443" s="21">
        <v>0</v>
      </c>
      <c r="J443" s="7">
        <v>0</v>
      </c>
      <c r="K443" s="7">
        <v>0</v>
      </c>
      <c r="L443" s="7">
        <v>0</v>
      </c>
      <c r="M443" s="7">
        <v>0</v>
      </c>
      <c r="N443" s="7">
        <v>0</v>
      </c>
      <c r="O443" s="70"/>
      <c r="P443" s="70"/>
      <c r="Q443" s="70"/>
      <c r="R443" s="70"/>
      <c r="S443" s="70"/>
      <c r="T443" s="70"/>
      <c r="U443" s="70"/>
      <c r="V443" s="70"/>
      <c r="W443" s="70"/>
      <c r="X443" s="70"/>
    </row>
    <row r="444" spans="1:24" ht="21.75" customHeight="1">
      <c r="A444" s="65" t="s">
        <v>21</v>
      </c>
      <c r="B444" s="71" t="s">
        <v>51</v>
      </c>
      <c r="C444" s="60" t="s">
        <v>145</v>
      </c>
      <c r="D444" s="60" t="s">
        <v>229</v>
      </c>
      <c r="E444" s="62" t="s">
        <v>31</v>
      </c>
      <c r="F444" s="36" t="s">
        <v>15</v>
      </c>
      <c r="G444" s="35">
        <f t="shared" si="379"/>
        <v>103400</v>
      </c>
      <c r="H444" s="35">
        <f t="shared" ref="H444:N444" si="388">H445</f>
        <v>28400</v>
      </c>
      <c r="I444" s="35">
        <f t="shared" si="388"/>
        <v>0</v>
      </c>
      <c r="J444" s="9">
        <f t="shared" si="388"/>
        <v>0</v>
      </c>
      <c r="K444" s="9">
        <f t="shared" si="388"/>
        <v>0</v>
      </c>
      <c r="L444" s="9">
        <f t="shared" si="388"/>
        <v>25000</v>
      </c>
      <c r="M444" s="9">
        <f t="shared" si="388"/>
        <v>25000</v>
      </c>
      <c r="N444" s="9">
        <f t="shared" si="388"/>
        <v>25000</v>
      </c>
      <c r="O444" s="73" t="s">
        <v>115</v>
      </c>
      <c r="P444" s="64" t="s">
        <v>77</v>
      </c>
      <c r="Q444" s="85">
        <f>SUM(R444:X447)</f>
        <v>21</v>
      </c>
      <c r="R444" s="85">
        <v>3</v>
      </c>
      <c r="S444" s="85">
        <v>3</v>
      </c>
      <c r="T444" s="85">
        <v>3</v>
      </c>
      <c r="U444" s="85">
        <v>3</v>
      </c>
      <c r="V444" s="85">
        <v>3</v>
      </c>
      <c r="W444" s="85">
        <v>3</v>
      </c>
      <c r="X444" s="85">
        <v>3</v>
      </c>
    </row>
    <row r="445" spans="1:24" ht="39.75" customHeight="1">
      <c r="A445" s="66"/>
      <c r="B445" s="72"/>
      <c r="C445" s="61"/>
      <c r="D445" s="61"/>
      <c r="E445" s="62"/>
      <c r="F445" s="36" t="s">
        <v>34</v>
      </c>
      <c r="G445" s="35">
        <f t="shared" si="379"/>
        <v>103400</v>
      </c>
      <c r="H445" s="35">
        <v>28400</v>
      </c>
      <c r="I445" s="35">
        <v>0</v>
      </c>
      <c r="J445" s="9">
        <v>0</v>
      </c>
      <c r="K445" s="9">
        <v>0</v>
      </c>
      <c r="L445" s="9">
        <v>25000</v>
      </c>
      <c r="M445" s="9">
        <v>25000</v>
      </c>
      <c r="N445" s="9">
        <v>25000</v>
      </c>
      <c r="O445" s="84"/>
      <c r="P445" s="64"/>
      <c r="Q445" s="85"/>
      <c r="R445" s="85"/>
      <c r="S445" s="85"/>
      <c r="T445" s="85"/>
      <c r="U445" s="85"/>
      <c r="V445" s="85"/>
      <c r="W445" s="85"/>
      <c r="X445" s="85"/>
    </row>
    <row r="446" spans="1:24" ht="39.75" customHeight="1">
      <c r="A446" s="66"/>
      <c r="B446" s="72"/>
      <c r="C446" s="61"/>
      <c r="D446" s="61"/>
      <c r="E446" s="62"/>
      <c r="F446" s="36" t="s">
        <v>32</v>
      </c>
      <c r="G446" s="35">
        <f t="shared" si="379"/>
        <v>0</v>
      </c>
      <c r="H446" s="21">
        <v>0</v>
      </c>
      <c r="I446" s="21">
        <v>0</v>
      </c>
      <c r="J446" s="7">
        <v>0</v>
      </c>
      <c r="K446" s="7">
        <v>0</v>
      </c>
      <c r="L446" s="7">
        <v>0</v>
      </c>
      <c r="M446" s="7">
        <v>0</v>
      </c>
      <c r="N446" s="7">
        <v>0</v>
      </c>
      <c r="O446" s="84"/>
      <c r="P446" s="64"/>
      <c r="Q446" s="85"/>
      <c r="R446" s="85"/>
      <c r="S446" s="85"/>
      <c r="T446" s="85"/>
      <c r="U446" s="85"/>
      <c r="V446" s="85"/>
      <c r="W446" s="85"/>
      <c r="X446" s="85"/>
    </row>
    <row r="447" spans="1:24" ht="39.75" customHeight="1">
      <c r="A447" s="66"/>
      <c r="B447" s="72"/>
      <c r="C447" s="61"/>
      <c r="D447" s="61"/>
      <c r="E447" s="62"/>
      <c r="F447" s="37" t="s">
        <v>33</v>
      </c>
      <c r="G447" s="35">
        <f t="shared" si="379"/>
        <v>0</v>
      </c>
      <c r="H447" s="21">
        <v>0</v>
      </c>
      <c r="I447" s="21">
        <v>0</v>
      </c>
      <c r="J447" s="7">
        <v>0</v>
      </c>
      <c r="K447" s="7">
        <v>0</v>
      </c>
      <c r="L447" s="7">
        <v>0</v>
      </c>
      <c r="M447" s="7">
        <v>0</v>
      </c>
      <c r="N447" s="7">
        <v>0</v>
      </c>
      <c r="O447" s="74"/>
      <c r="P447" s="64"/>
      <c r="Q447" s="85"/>
      <c r="R447" s="85"/>
      <c r="S447" s="85"/>
      <c r="T447" s="85"/>
      <c r="U447" s="85"/>
      <c r="V447" s="85"/>
      <c r="W447" s="85"/>
      <c r="X447" s="85"/>
    </row>
    <row r="448" spans="1:24" ht="21.75" customHeight="1">
      <c r="A448" s="65" t="s">
        <v>70</v>
      </c>
      <c r="B448" s="71" t="s">
        <v>114</v>
      </c>
      <c r="C448" s="60" t="s">
        <v>145</v>
      </c>
      <c r="D448" s="60" t="s">
        <v>229</v>
      </c>
      <c r="E448" s="62" t="s">
        <v>31</v>
      </c>
      <c r="F448" s="36" t="s">
        <v>15</v>
      </c>
      <c r="G448" s="35">
        <f t="shared" si="379"/>
        <v>75000</v>
      </c>
      <c r="H448" s="35">
        <f t="shared" ref="H448:N448" si="389">H449</f>
        <v>0</v>
      </c>
      <c r="I448" s="35">
        <f t="shared" si="389"/>
        <v>0</v>
      </c>
      <c r="J448" s="9">
        <f t="shared" si="389"/>
        <v>0</v>
      </c>
      <c r="K448" s="9">
        <f t="shared" si="389"/>
        <v>0</v>
      </c>
      <c r="L448" s="9">
        <f t="shared" si="389"/>
        <v>25000</v>
      </c>
      <c r="M448" s="9">
        <f t="shared" si="389"/>
        <v>25000</v>
      </c>
      <c r="N448" s="9">
        <f t="shared" si="389"/>
        <v>25000</v>
      </c>
      <c r="O448" s="69" t="s">
        <v>14</v>
      </c>
      <c r="P448" s="69" t="s">
        <v>14</v>
      </c>
      <c r="Q448" s="69" t="s">
        <v>14</v>
      </c>
      <c r="R448" s="69" t="s">
        <v>14</v>
      </c>
      <c r="S448" s="69" t="s">
        <v>14</v>
      </c>
      <c r="T448" s="69" t="s">
        <v>14</v>
      </c>
      <c r="U448" s="69" t="s">
        <v>14</v>
      </c>
      <c r="V448" s="69" t="s">
        <v>14</v>
      </c>
      <c r="W448" s="69" t="s">
        <v>14</v>
      </c>
      <c r="X448" s="69" t="s">
        <v>14</v>
      </c>
    </row>
    <row r="449" spans="1:24" ht="39.75" customHeight="1">
      <c r="A449" s="66"/>
      <c r="B449" s="72"/>
      <c r="C449" s="61"/>
      <c r="D449" s="61"/>
      <c r="E449" s="62"/>
      <c r="F449" s="36" t="s">
        <v>34</v>
      </c>
      <c r="G449" s="35">
        <f t="shared" si="379"/>
        <v>75000</v>
      </c>
      <c r="H449" s="35">
        <f t="shared" ref="H449:K449" si="390">H453+H457</f>
        <v>0</v>
      </c>
      <c r="I449" s="35">
        <f t="shared" si="390"/>
        <v>0</v>
      </c>
      <c r="J449" s="9">
        <f t="shared" si="390"/>
        <v>0</v>
      </c>
      <c r="K449" s="9">
        <f t="shared" si="390"/>
        <v>0</v>
      </c>
      <c r="L449" s="9">
        <f t="shared" ref="L449:M449" si="391">L453+L457</f>
        <v>25000</v>
      </c>
      <c r="M449" s="9">
        <f t="shared" si="391"/>
        <v>25000</v>
      </c>
      <c r="N449" s="9">
        <f t="shared" ref="N449" si="392">N453+N457</f>
        <v>25000</v>
      </c>
      <c r="O449" s="70"/>
      <c r="P449" s="70"/>
      <c r="Q449" s="70"/>
      <c r="R449" s="70"/>
      <c r="S449" s="70"/>
      <c r="T449" s="70"/>
      <c r="U449" s="70"/>
      <c r="V449" s="70"/>
      <c r="W449" s="70"/>
      <c r="X449" s="70"/>
    </row>
    <row r="450" spans="1:24" ht="39.75" customHeight="1">
      <c r="A450" s="66"/>
      <c r="B450" s="72"/>
      <c r="C450" s="61"/>
      <c r="D450" s="61"/>
      <c r="E450" s="62"/>
      <c r="F450" s="36" t="s">
        <v>32</v>
      </c>
      <c r="G450" s="35">
        <f t="shared" si="379"/>
        <v>0</v>
      </c>
      <c r="H450" s="21">
        <v>0</v>
      </c>
      <c r="I450" s="21">
        <v>0</v>
      </c>
      <c r="J450" s="7">
        <v>0</v>
      </c>
      <c r="K450" s="7">
        <v>0</v>
      </c>
      <c r="L450" s="7">
        <v>0</v>
      </c>
      <c r="M450" s="7">
        <v>0</v>
      </c>
      <c r="N450" s="7">
        <v>0</v>
      </c>
      <c r="O450" s="70"/>
      <c r="P450" s="70"/>
      <c r="Q450" s="70"/>
      <c r="R450" s="70"/>
      <c r="S450" s="70"/>
      <c r="T450" s="70"/>
      <c r="U450" s="70"/>
      <c r="V450" s="70"/>
      <c r="W450" s="70"/>
      <c r="X450" s="70"/>
    </row>
    <row r="451" spans="1:24" ht="39.75" customHeight="1">
      <c r="A451" s="66"/>
      <c r="B451" s="72"/>
      <c r="C451" s="61"/>
      <c r="D451" s="61"/>
      <c r="E451" s="62"/>
      <c r="F451" s="37" t="s">
        <v>33</v>
      </c>
      <c r="G451" s="35">
        <f t="shared" si="379"/>
        <v>0</v>
      </c>
      <c r="H451" s="21">
        <v>0</v>
      </c>
      <c r="I451" s="21">
        <v>0</v>
      </c>
      <c r="J451" s="7">
        <v>0</v>
      </c>
      <c r="K451" s="7">
        <v>0</v>
      </c>
      <c r="L451" s="7">
        <v>0</v>
      </c>
      <c r="M451" s="7">
        <v>0</v>
      </c>
      <c r="N451" s="7">
        <v>0</v>
      </c>
      <c r="O451" s="70"/>
      <c r="P451" s="70"/>
      <c r="Q451" s="70"/>
      <c r="R451" s="70"/>
      <c r="S451" s="70"/>
      <c r="T451" s="70"/>
      <c r="U451" s="70"/>
      <c r="V451" s="70"/>
      <c r="W451" s="70"/>
      <c r="X451" s="70"/>
    </row>
    <row r="452" spans="1:24" ht="21.75" customHeight="1">
      <c r="A452" s="65" t="s">
        <v>135</v>
      </c>
      <c r="B452" s="71" t="s">
        <v>111</v>
      </c>
      <c r="C452" s="60" t="s">
        <v>145</v>
      </c>
      <c r="D452" s="60" t="s">
        <v>229</v>
      </c>
      <c r="E452" s="62" t="s">
        <v>31</v>
      </c>
      <c r="F452" s="36" t="s">
        <v>15</v>
      </c>
      <c r="G452" s="35">
        <f t="shared" si="379"/>
        <v>75000</v>
      </c>
      <c r="H452" s="35">
        <f t="shared" ref="H452:N452" si="393">H453</f>
        <v>0</v>
      </c>
      <c r="I452" s="35">
        <f t="shared" si="393"/>
        <v>0</v>
      </c>
      <c r="J452" s="9">
        <f t="shared" si="393"/>
        <v>0</v>
      </c>
      <c r="K452" s="9">
        <f t="shared" si="393"/>
        <v>0</v>
      </c>
      <c r="L452" s="9">
        <f t="shared" si="393"/>
        <v>25000</v>
      </c>
      <c r="M452" s="9">
        <f t="shared" si="393"/>
        <v>25000</v>
      </c>
      <c r="N452" s="9">
        <f t="shared" si="393"/>
        <v>25000</v>
      </c>
      <c r="O452" s="69" t="s">
        <v>14</v>
      </c>
      <c r="P452" s="69" t="s">
        <v>14</v>
      </c>
      <c r="Q452" s="69" t="s">
        <v>14</v>
      </c>
      <c r="R452" s="69" t="s">
        <v>14</v>
      </c>
      <c r="S452" s="69" t="s">
        <v>14</v>
      </c>
      <c r="T452" s="69" t="s">
        <v>14</v>
      </c>
      <c r="U452" s="69" t="s">
        <v>14</v>
      </c>
      <c r="V452" s="69" t="s">
        <v>14</v>
      </c>
      <c r="W452" s="69" t="s">
        <v>14</v>
      </c>
      <c r="X452" s="69" t="s">
        <v>14</v>
      </c>
    </row>
    <row r="453" spans="1:24" ht="39.75" customHeight="1">
      <c r="A453" s="66"/>
      <c r="B453" s="72"/>
      <c r="C453" s="61"/>
      <c r="D453" s="61"/>
      <c r="E453" s="62"/>
      <c r="F453" s="36" t="s">
        <v>34</v>
      </c>
      <c r="G453" s="35">
        <f t="shared" si="379"/>
        <v>75000</v>
      </c>
      <c r="H453" s="35">
        <v>0</v>
      </c>
      <c r="I453" s="35">
        <v>0</v>
      </c>
      <c r="J453" s="9">
        <v>0</v>
      </c>
      <c r="K453" s="9">
        <v>0</v>
      </c>
      <c r="L453" s="9">
        <v>25000</v>
      </c>
      <c r="M453" s="9">
        <v>25000</v>
      </c>
      <c r="N453" s="9">
        <v>25000</v>
      </c>
      <c r="O453" s="70"/>
      <c r="P453" s="70"/>
      <c r="Q453" s="70"/>
      <c r="R453" s="70"/>
      <c r="S453" s="70"/>
      <c r="T453" s="70"/>
      <c r="U453" s="70"/>
      <c r="V453" s="70"/>
      <c r="W453" s="70"/>
      <c r="X453" s="70"/>
    </row>
    <row r="454" spans="1:24" ht="39.75" customHeight="1">
      <c r="A454" s="66"/>
      <c r="B454" s="72"/>
      <c r="C454" s="61"/>
      <c r="D454" s="61"/>
      <c r="E454" s="62"/>
      <c r="F454" s="36" t="s">
        <v>32</v>
      </c>
      <c r="G454" s="35">
        <f t="shared" si="379"/>
        <v>0</v>
      </c>
      <c r="H454" s="21">
        <v>0</v>
      </c>
      <c r="I454" s="21">
        <v>0</v>
      </c>
      <c r="J454" s="7">
        <v>0</v>
      </c>
      <c r="K454" s="7">
        <v>0</v>
      </c>
      <c r="L454" s="7">
        <v>0</v>
      </c>
      <c r="M454" s="7">
        <v>0</v>
      </c>
      <c r="N454" s="7">
        <v>0</v>
      </c>
      <c r="O454" s="70"/>
      <c r="P454" s="70"/>
      <c r="Q454" s="70"/>
      <c r="R454" s="70"/>
      <c r="S454" s="70"/>
      <c r="T454" s="70"/>
      <c r="U454" s="70"/>
      <c r="V454" s="70"/>
      <c r="W454" s="70"/>
      <c r="X454" s="70"/>
    </row>
    <row r="455" spans="1:24" ht="39.75" customHeight="1">
      <c r="A455" s="66"/>
      <c r="B455" s="72"/>
      <c r="C455" s="61"/>
      <c r="D455" s="61"/>
      <c r="E455" s="62"/>
      <c r="F455" s="37" t="s">
        <v>33</v>
      </c>
      <c r="G455" s="35">
        <f t="shared" si="379"/>
        <v>0</v>
      </c>
      <c r="H455" s="21">
        <v>0</v>
      </c>
      <c r="I455" s="21">
        <v>0</v>
      </c>
      <c r="J455" s="7">
        <v>0</v>
      </c>
      <c r="K455" s="7">
        <v>0</v>
      </c>
      <c r="L455" s="7">
        <v>0</v>
      </c>
      <c r="M455" s="7">
        <v>0</v>
      </c>
      <c r="N455" s="7">
        <v>0</v>
      </c>
      <c r="O455" s="70"/>
      <c r="P455" s="70"/>
      <c r="Q455" s="70"/>
      <c r="R455" s="70"/>
      <c r="S455" s="70"/>
      <c r="T455" s="70"/>
      <c r="U455" s="70"/>
      <c r="V455" s="70"/>
      <c r="W455" s="70"/>
      <c r="X455" s="70"/>
    </row>
    <row r="456" spans="1:24" ht="21.75" hidden="1" customHeight="1">
      <c r="A456" s="65" t="s">
        <v>136</v>
      </c>
      <c r="B456" s="71" t="s">
        <v>154</v>
      </c>
      <c r="C456" s="60" t="s">
        <v>145</v>
      </c>
      <c r="D456" s="60" t="s">
        <v>229</v>
      </c>
      <c r="E456" s="62" t="s">
        <v>31</v>
      </c>
      <c r="F456" s="36" t="s">
        <v>15</v>
      </c>
      <c r="G456" s="35">
        <f t="shared" si="379"/>
        <v>0</v>
      </c>
      <c r="H456" s="35">
        <f t="shared" ref="H456:N456" si="394">H457</f>
        <v>0</v>
      </c>
      <c r="I456" s="35">
        <f t="shared" si="394"/>
        <v>0</v>
      </c>
      <c r="J456" s="9">
        <f t="shared" si="394"/>
        <v>0</v>
      </c>
      <c r="K456" s="9">
        <f t="shared" si="394"/>
        <v>0</v>
      </c>
      <c r="L456" s="9">
        <f t="shared" si="394"/>
        <v>0</v>
      </c>
      <c r="M456" s="9">
        <f t="shared" si="394"/>
        <v>0</v>
      </c>
      <c r="N456" s="9">
        <f t="shared" si="394"/>
        <v>0</v>
      </c>
      <c r="O456" s="69" t="s">
        <v>14</v>
      </c>
      <c r="P456" s="69" t="s">
        <v>14</v>
      </c>
      <c r="Q456" s="69" t="s">
        <v>14</v>
      </c>
      <c r="R456" s="69" t="s">
        <v>14</v>
      </c>
      <c r="S456" s="69" t="s">
        <v>14</v>
      </c>
      <c r="T456" s="69" t="s">
        <v>14</v>
      </c>
      <c r="U456" s="69" t="s">
        <v>14</v>
      </c>
      <c r="V456" s="69" t="s">
        <v>14</v>
      </c>
      <c r="W456" s="69" t="s">
        <v>14</v>
      </c>
      <c r="X456" s="69" t="s">
        <v>14</v>
      </c>
    </row>
    <row r="457" spans="1:24" ht="39.75" hidden="1" customHeight="1">
      <c r="A457" s="66"/>
      <c r="B457" s="72"/>
      <c r="C457" s="61"/>
      <c r="D457" s="61"/>
      <c r="E457" s="62"/>
      <c r="F457" s="36" t="s">
        <v>34</v>
      </c>
      <c r="G457" s="35">
        <f t="shared" si="379"/>
        <v>0</v>
      </c>
      <c r="H457" s="35">
        <v>0</v>
      </c>
      <c r="I457" s="35">
        <v>0</v>
      </c>
      <c r="J457" s="9">
        <v>0</v>
      </c>
      <c r="K457" s="9">
        <v>0</v>
      </c>
      <c r="L457" s="9">
        <v>0</v>
      </c>
      <c r="M457" s="9">
        <v>0</v>
      </c>
      <c r="N457" s="9">
        <v>0</v>
      </c>
      <c r="O457" s="70"/>
      <c r="P457" s="70"/>
      <c r="Q457" s="70"/>
      <c r="R457" s="70"/>
      <c r="S457" s="70"/>
      <c r="T457" s="70"/>
      <c r="U457" s="70"/>
      <c r="V457" s="70"/>
      <c r="W457" s="70"/>
      <c r="X457" s="70"/>
    </row>
    <row r="458" spans="1:24" ht="39.75" hidden="1" customHeight="1">
      <c r="A458" s="66"/>
      <c r="B458" s="72"/>
      <c r="C458" s="61"/>
      <c r="D458" s="61"/>
      <c r="E458" s="62"/>
      <c r="F458" s="36" t="s">
        <v>32</v>
      </c>
      <c r="G458" s="35">
        <f t="shared" si="379"/>
        <v>0</v>
      </c>
      <c r="H458" s="21">
        <v>0</v>
      </c>
      <c r="I458" s="21">
        <v>0</v>
      </c>
      <c r="J458" s="7">
        <v>0</v>
      </c>
      <c r="K458" s="7">
        <v>0</v>
      </c>
      <c r="L458" s="7">
        <v>0</v>
      </c>
      <c r="M458" s="7">
        <v>0</v>
      </c>
      <c r="N458" s="7">
        <v>0</v>
      </c>
      <c r="O458" s="70"/>
      <c r="P458" s="70"/>
      <c r="Q458" s="70"/>
      <c r="R458" s="70"/>
      <c r="S458" s="70"/>
      <c r="T458" s="70"/>
      <c r="U458" s="70"/>
      <c r="V458" s="70"/>
      <c r="W458" s="70"/>
      <c r="X458" s="70"/>
    </row>
    <row r="459" spans="1:24" ht="39.75" hidden="1" customHeight="1">
      <c r="A459" s="66"/>
      <c r="B459" s="72"/>
      <c r="C459" s="61"/>
      <c r="D459" s="61"/>
      <c r="E459" s="62"/>
      <c r="F459" s="37" t="s">
        <v>33</v>
      </c>
      <c r="G459" s="35">
        <f t="shared" si="379"/>
        <v>0</v>
      </c>
      <c r="H459" s="21">
        <v>0</v>
      </c>
      <c r="I459" s="21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0"/>
      <c r="P459" s="70"/>
      <c r="Q459" s="70"/>
      <c r="R459" s="70"/>
      <c r="S459" s="70"/>
      <c r="T459" s="70"/>
      <c r="U459" s="70"/>
      <c r="V459" s="70"/>
      <c r="W459" s="70"/>
      <c r="X459" s="70"/>
    </row>
    <row r="460" spans="1:24" ht="21" customHeight="1">
      <c r="A460" s="80" t="s">
        <v>266</v>
      </c>
      <c r="B460" s="80"/>
      <c r="C460" s="60" t="s">
        <v>145</v>
      </c>
      <c r="D460" s="60" t="s">
        <v>229</v>
      </c>
      <c r="E460" s="62" t="s">
        <v>31</v>
      </c>
      <c r="F460" s="36" t="s">
        <v>15</v>
      </c>
      <c r="G460" s="35">
        <f t="shared" si="379"/>
        <v>178400</v>
      </c>
      <c r="H460" s="35">
        <f t="shared" ref="H460:N460" si="395">H461</f>
        <v>28400</v>
      </c>
      <c r="I460" s="35">
        <f t="shared" si="395"/>
        <v>0</v>
      </c>
      <c r="J460" s="9">
        <f t="shared" si="395"/>
        <v>0</v>
      </c>
      <c r="K460" s="9">
        <f t="shared" si="395"/>
        <v>0</v>
      </c>
      <c r="L460" s="9">
        <f t="shared" si="395"/>
        <v>50000</v>
      </c>
      <c r="M460" s="9">
        <f t="shared" si="395"/>
        <v>50000</v>
      </c>
      <c r="N460" s="9">
        <f t="shared" si="395"/>
        <v>50000</v>
      </c>
      <c r="O460" s="69" t="s">
        <v>14</v>
      </c>
      <c r="P460" s="69" t="s">
        <v>14</v>
      </c>
      <c r="Q460" s="69" t="s">
        <v>14</v>
      </c>
      <c r="R460" s="69" t="s">
        <v>14</v>
      </c>
      <c r="S460" s="69" t="s">
        <v>14</v>
      </c>
      <c r="T460" s="69" t="s">
        <v>14</v>
      </c>
      <c r="U460" s="69" t="s">
        <v>14</v>
      </c>
      <c r="V460" s="69" t="s">
        <v>14</v>
      </c>
      <c r="W460" s="69" t="s">
        <v>14</v>
      </c>
      <c r="X460" s="69" t="s">
        <v>14</v>
      </c>
    </row>
    <row r="461" spans="1:24" ht="39.75" customHeight="1">
      <c r="A461" s="80"/>
      <c r="B461" s="80"/>
      <c r="C461" s="61"/>
      <c r="D461" s="61"/>
      <c r="E461" s="62"/>
      <c r="F461" s="36" t="s">
        <v>34</v>
      </c>
      <c r="G461" s="35">
        <f t="shared" si="379"/>
        <v>178400</v>
      </c>
      <c r="H461" s="35">
        <f t="shared" ref="H461:K461" si="396">H437</f>
        <v>28400</v>
      </c>
      <c r="I461" s="35">
        <f t="shared" si="396"/>
        <v>0</v>
      </c>
      <c r="J461" s="9">
        <f t="shared" si="396"/>
        <v>0</v>
      </c>
      <c r="K461" s="9">
        <f t="shared" si="396"/>
        <v>0</v>
      </c>
      <c r="L461" s="9">
        <f t="shared" ref="L461:M461" si="397">L437</f>
        <v>50000</v>
      </c>
      <c r="M461" s="9">
        <f t="shared" si="397"/>
        <v>50000</v>
      </c>
      <c r="N461" s="9">
        <f t="shared" ref="N461" si="398">N437</f>
        <v>50000</v>
      </c>
      <c r="O461" s="70"/>
      <c r="P461" s="70"/>
      <c r="Q461" s="70"/>
      <c r="R461" s="70"/>
      <c r="S461" s="70"/>
      <c r="T461" s="70"/>
      <c r="U461" s="70"/>
      <c r="V461" s="70"/>
      <c r="W461" s="70"/>
      <c r="X461" s="70"/>
    </row>
    <row r="462" spans="1:24" ht="39.75" customHeight="1">
      <c r="A462" s="80"/>
      <c r="B462" s="80"/>
      <c r="C462" s="61"/>
      <c r="D462" s="61"/>
      <c r="E462" s="62"/>
      <c r="F462" s="36" t="s">
        <v>32</v>
      </c>
      <c r="G462" s="35">
        <f t="shared" si="379"/>
        <v>0</v>
      </c>
      <c r="H462" s="21">
        <v>0</v>
      </c>
      <c r="I462" s="21">
        <v>0</v>
      </c>
      <c r="J462" s="7">
        <v>0</v>
      </c>
      <c r="K462" s="7">
        <v>0</v>
      </c>
      <c r="L462" s="7">
        <v>0</v>
      </c>
      <c r="M462" s="7">
        <v>0</v>
      </c>
      <c r="N462" s="7">
        <v>0</v>
      </c>
      <c r="O462" s="70"/>
      <c r="P462" s="70"/>
      <c r="Q462" s="70"/>
      <c r="R462" s="70"/>
      <c r="S462" s="70"/>
      <c r="T462" s="70"/>
      <c r="U462" s="70"/>
      <c r="V462" s="70"/>
      <c r="W462" s="70"/>
      <c r="X462" s="70"/>
    </row>
    <row r="463" spans="1:24" ht="39.75" customHeight="1">
      <c r="A463" s="80"/>
      <c r="B463" s="80"/>
      <c r="C463" s="61"/>
      <c r="D463" s="61"/>
      <c r="E463" s="62"/>
      <c r="F463" s="37" t="s">
        <v>33</v>
      </c>
      <c r="G463" s="35">
        <f t="shared" si="379"/>
        <v>0</v>
      </c>
      <c r="H463" s="21">
        <v>0</v>
      </c>
      <c r="I463" s="21">
        <v>0</v>
      </c>
      <c r="J463" s="7">
        <v>0</v>
      </c>
      <c r="K463" s="7">
        <v>0</v>
      </c>
      <c r="L463" s="7">
        <v>0</v>
      </c>
      <c r="M463" s="7">
        <v>0</v>
      </c>
      <c r="N463" s="7">
        <v>0</v>
      </c>
      <c r="O463" s="70"/>
      <c r="P463" s="70"/>
      <c r="Q463" s="70"/>
      <c r="R463" s="70"/>
      <c r="S463" s="70"/>
      <c r="T463" s="70"/>
      <c r="U463" s="70"/>
      <c r="V463" s="70"/>
      <c r="W463" s="70"/>
      <c r="X463" s="70"/>
    </row>
    <row r="464" spans="1:24" ht="42" customHeight="1">
      <c r="A464" s="80" t="s">
        <v>52</v>
      </c>
      <c r="B464" s="80"/>
      <c r="C464" s="47" t="s">
        <v>145</v>
      </c>
      <c r="D464" s="47" t="s">
        <v>229</v>
      </c>
      <c r="E464" s="34" t="s">
        <v>14</v>
      </c>
      <c r="F464" s="34" t="s">
        <v>14</v>
      </c>
      <c r="G464" s="34" t="s">
        <v>14</v>
      </c>
      <c r="H464" s="54" t="s">
        <v>14</v>
      </c>
      <c r="I464" s="54" t="s">
        <v>14</v>
      </c>
      <c r="J464" s="50" t="s">
        <v>14</v>
      </c>
      <c r="K464" s="50" t="s">
        <v>14</v>
      </c>
      <c r="L464" s="50" t="s">
        <v>14</v>
      </c>
      <c r="M464" s="26" t="s">
        <v>14</v>
      </c>
      <c r="N464" s="2" t="s">
        <v>14</v>
      </c>
      <c r="O464" s="10" t="s">
        <v>14</v>
      </c>
      <c r="P464" s="10" t="s">
        <v>14</v>
      </c>
      <c r="Q464" s="10" t="s">
        <v>14</v>
      </c>
      <c r="R464" s="32" t="s">
        <v>14</v>
      </c>
      <c r="S464" s="32" t="s">
        <v>14</v>
      </c>
      <c r="T464" s="32" t="s">
        <v>14</v>
      </c>
      <c r="U464" s="32" t="s">
        <v>14</v>
      </c>
      <c r="V464" s="32" t="s">
        <v>14</v>
      </c>
      <c r="W464" s="25" t="s">
        <v>14</v>
      </c>
      <c r="X464" s="10" t="s">
        <v>14</v>
      </c>
    </row>
    <row r="465" spans="1:24" ht="21.75" customHeight="1">
      <c r="A465" s="65" t="s">
        <v>20</v>
      </c>
      <c r="B465" s="71" t="s">
        <v>121</v>
      </c>
      <c r="C465" s="60" t="s">
        <v>145</v>
      </c>
      <c r="D465" s="60" t="s">
        <v>229</v>
      </c>
      <c r="E465" s="62" t="s">
        <v>31</v>
      </c>
      <c r="F465" s="36" t="s">
        <v>15</v>
      </c>
      <c r="G465" s="35">
        <f t="shared" ref="G465:G484" si="399">SUM(H465:N465)</f>
        <v>610611.96</v>
      </c>
      <c r="H465" s="35">
        <f t="shared" ref="H465:N465" si="400">H466</f>
        <v>94177.38</v>
      </c>
      <c r="I465" s="35">
        <f t="shared" si="400"/>
        <v>44407.8</v>
      </c>
      <c r="J465" s="9">
        <f t="shared" si="400"/>
        <v>85577.2</v>
      </c>
      <c r="K465" s="9">
        <f t="shared" si="400"/>
        <v>75449.58</v>
      </c>
      <c r="L465" s="9">
        <f t="shared" si="400"/>
        <v>97000</v>
      </c>
      <c r="M465" s="9">
        <f t="shared" si="400"/>
        <v>107000</v>
      </c>
      <c r="N465" s="9">
        <f t="shared" si="400"/>
        <v>107000</v>
      </c>
      <c r="O465" s="69" t="s">
        <v>14</v>
      </c>
      <c r="P465" s="69" t="s">
        <v>14</v>
      </c>
      <c r="Q465" s="69" t="s">
        <v>14</v>
      </c>
      <c r="R465" s="69" t="s">
        <v>14</v>
      </c>
      <c r="S465" s="69" t="s">
        <v>14</v>
      </c>
      <c r="T465" s="69" t="s">
        <v>14</v>
      </c>
      <c r="U465" s="69" t="s">
        <v>14</v>
      </c>
      <c r="V465" s="69" t="s">
        <v>14</v>
      </c>
      <c r="W465" s="69" t="s">
        <v>14</v>
      </c>
      <c r="X465" s="69" t="s">
        <v>14</v>
      </c>
    </row>
    <row r="466" spans="1:24" ht="39.75" customHeight="1">
      <c r="A466" s="66"/>
      <c r="B466" s="72"/>
      <c r="C466" s="61"/>
      <c r="D466" s="61"/>
      <c r="E466" s="62"/>
      <c r="F466" s="36" t="s">
        <v>34</v>
      </c>
      <c r="G466" s="35">
        <f t="shared" si="399"/>
        <v>610611.96</v>
      </c>
      <c r="H466" s="35">
        <f t="shared" ref="H466:K466" si="401">H470</f>
        <v>94177.38</v>
      </c>
      <c r="I466" s="35">
        <f t="shared" si="401"/>
        <v>44407.8</v>
      </c>
      <c r="J466" s="9">
        <f t="shared" si="401"/>
        <v>85577.2</v>
      </c>
      <c r="K466" s="9">
        <f t="shared" si="401"/>
        <v>75449.58</v>
      </c>
      <c r="L466" s="9">
        <f t="shared" ref="L466:M466" si="402">L470</f>
        <v>97000</v>
      </c>
      <c r="M466" s="9">
        <f t="shared" si="402"/>
        <v>107000</v>
      </c>
      <c r="N466" s="9">
        <f t="shared" ref="N466" si="403">N470</f>
        <v>107000</v>
      </c>
      <c r="O466" s="70"/>
      <c r="P466" s="70"/>
      <c r="Q466" s="70"/>
      <c r="R466" s="70"/>
      <c r="S466" s="70"/>
      <c r="T466" s="70"/>
      <c r="U466" s="70"/>
      <c r="V466" s="70"/>
      <c r="W466" s="70"/>
      <c r="X466" s="70"/>
    </row>
    <row r="467" spans="1:24" ht="39.75" customHeight="1">
      <c r="A467" s="66"/>
      <c r="B467" s="72"/>
      <c r="C467" s="61"/>
      <c r="D467" s="61"/>
      <c r="E467" s="62"/>
      <c r="F467" s="36" t="s">
        <v>32</v>
      </c>
      <c r="G467" s="35">
        <f t="shared" si="399"/>
        <v>0</v>
      </c>
      <c r="H467" s="21">
        <v>0</v>
      </c>
      <c r="I467" s="21">
        <v>0</v>
      </c>
      <c r="J467" s="7">
        <v>0</v>
      </c>
      <c r="K467" s="7">
        <v>0</v>
      </c>
      <c r="L467" s="7">
        <v>0</v>
      </c>
      <c r="M467" s="7">
        <v>0</v>
      </c>
      <c r="N467" s="7">
        <v>0</v>
      </c>
      <c r="O467" s="70"/>
      <c r="P467" s="70"/>
      <c r="Q467" s="70"/>
      <c r="R467" s="70"/>
      <c r="S467" s="70"/>
      <c r="T467" s="70"/>
      <c r="U467" s="70"/>
      <c r="V467" s="70"/>
      <c r="W467" s="70"/>
      <c r="X467" s="70"/>
    </row>
    <row r="468" spans="1:24" ht="39.75" customHeight="1">
      <c r="A468" s="66"/>
      <c r="B468" s="72"/>
      <c r="C468" s="61"/>
      <c r="D468" s="61"/>
      <c r="E468" s="62"/>
      <c r="F468" s="37" t="s">
        <v>33</v>
      </c>
      <c r="G468" s="35">
        <f t="shared" si="399"/>
        <v>0</v>
      </c>
      <c r="H468" s="21">
        <v>0</v>
      </c>
      <c r="I468" s="21">
        <v>0</v>
      </c>
      <c r="J468" s="7">
        <v>0</v>
      </c>
      <c r="K468" s="7">
        <v>0</v>
      </c>
      <c r="L468" s="7">
        <v>0</v>
      </c>
      <c r="M468" s="7">
        <v>0</v>
      </c>
      <c r="N468" s="7">
        <v>0</v>
      </c>
      <c r="O468" s="70"/>
      <c r="P468" s="70"/>
      <c r="Q468" s="70"/>
      <c r="R468" s="70"/>
      <c r="S468" s="70"/>
      <c r="T468" s="70"/>
      <c r="U468" s="70"/>
      <c r="V468" s="70"/>
      <c r="W468" s="70"/>
      <c r="X468" s="70"/>
    </row>
    <row r="469" spans="1:24" ht="21.75" customHeight="1">
      <c r="A469" s="65" t="s">
        <v>17</v>
      </c>
      <c r="B469" s="71" t="s">
        <v>53</v>
      </c>
      <c r="C469" s="60" t="s">
        <v>145</v>
      </c>
      <c r="D469" s="60" t="s">
        <v>229</v>
      </c>
      <c r="E469" s="62" t="s">
        <v>31</v>
      </c>
      <c r="F469" s="36" t="s">
        <v>15</v>
      </c>
      <c r="G469" s="35">
        <f t="shared" si="399"/>
        <v>610611.96</v>
      </c>
      <c r="H469" s="35">
        <f t="shared" ref="H469:N469" si="404">H470</f>
        <v>94177.38</v>
      </c>
      <c r="I469" s="35">
        <f t="shared" si="404"/>
        <v>44407.8</v>
      </c>
      <c r="J469" s="9">
        <f t="shared" si="404"/>
        <v>85577.2</v>
      </c>
      <c r="K469" s="9">
        <f t="shared" si="404"/>
        <v>75449.58</v>
      </c>
      <c r="L469" s="9">
        <f t="shared" si="404"/>
        <v>97000</v>
      </c>
      <c r="M469" s="9">
        <f t="shared" si="404"/>
        <v>107000</v>
      </c>
      <c r="N469" s="9">
        <f t="shared" si="404"/>
        <v>107000</v>
      </c>
      <c r="O469" s="69" t="s">
        <v>14</v>
      </c>
      <c r="P469" s="69" t="s">
        <v>14</v>
      </c>
      <c r="Q469" s="69" t="s">
        <v>14</v>
      </c>
      <c r="R469" s="69" t="s">
        <v>14</v>
      </c>
      <c r="S469" s="69" t="s">
        <v>14</v>
      </c>
      <c r="T469" s="69" t="s">
        <v>14</v>
      </c>
      <c r="U469" s="69" t="s">
        <v>14</v>
      </c>
      <c r="V469" s="69" t="s">
        <v>14</v>
      </c>
      <c r="W469" s="69" t="s">
        <v>14</v>
      </c>
      <c r="X469" s="69" t="s">
        <v>14</v>
      </c>
    </row>
    <row r="470" spans="1:24" ht="39.75" customHeight="1">
      <c r="A470" s="66"/>
      <c r="B470" s="72"/>
      <c r="C470" s="61"/>
      <c r="D470" s="61"/>
      <c r="E470" s="62"/>
      <c r="F470" s="36" t="s">
        <v>34</v>
      </c>
      <c r="G470" s="35">
        <f t="shared" si="399"/>
        <v>610611.96</v>
      </c>
      <c r="H470" s="35">
        <f t="shared" ref="H470:K470" si="405">H474+H478</f>
        <v>94177.38</v>
      </c>
      <c r="I470" s="35">
        <f t="shared" si="405"/>
        <v>44407.8</v>
      </c>
      <c r="J470" s="9">
        <f t="shared" si="405"/>
        <v>85577.2</v>
      </c>
      <c r="K470" s="9">
        <f t="shared" si="405"/>
        <v>75449.58</v>
      </c>
      <c r="L470" s="9">
        <f t="shared" ref="L470:M470" si="406">L474+L478</f>
        <v>97000</v>
      </c>
      <c r="M470" s="9">
        <f t="shared" si="406"/>
        <v>107000</v>
      </c>
      <c r="N470" s="9">
        <f t="shared" ref="N470" si="407">N474+N478</f>
        <v>107000</v>
      </c>
      <c r="O470" s="70"/>
      <c r="P470" s="70"/>
      <c r="Q470" s="70"/>
      <c r="R470" s="70"/>
      <c r="S470" s="70"/>
      <c r="T470" s="70"/>
      <c r="U470" s="70"/>
      <c r="V470" s="70"/>
      <c r="W470" s="70"/>
      <c r="X470" s="70"/>
    </row>
    <row r="471" spans="1:24" ht="39.75" customHeight="1">
      <c r="A471" s="66"/>
      <c r="B471" s="72"/>
      <c r="C471" s="61"/>
      <c r="D471" s="61"/>
      <c r="E471" s="62"/>
      <c r="F471" s="36" t="s">
        <v>32</v>
      </c>
      <c r="G471" s="35">
        <f t="shared" si="399"/>
        <v>0</v>
      </c>
      <c r="H471" s="21">
        <v>0</v>
      </c>
      <c r="I471" s="21">
        <v>0</v>
      </c>
      <c r="J471" s="7">
        <v>0</v>
      </c>
      <c r="K471" s="7">
        <v>0</v>
      </c>
      <c r="L471" s="7">
        <v>0</v>
      </c>
      <c r="M471" s="7">
        <v>0</v>
      </c>
      <c r="N471" s="7">
        <v>0</v>
      </c>
      <c r="O471" s="70"/>
      <c r="P471" s="70"/>
      <c r="Q471" s="70"/>
      <c r="R471" s="70"/>
      <c r="S471" s="70"/>
      <c r="T471" s="70"/>
      <c r="U471" s="70"/>
      <c r="V471" s="70"/>
      <c r="W471" s="70"/>
      <c r="X471" s="70"/>
    </row>
    <row r="472" spans="1:24" ht="39.75" customHeight="1">
      <c r="A472" s="66"/>
      <c r="B472" s="72"/>
      <c r="C472" s="61"/>
      <c r="D472" s="61"/>
      <c r="E472" s="62"/>
      <c r="F472" s="37" t="s">
        <v>33</v>
      </c>
      <c r="G472" s="35">
        <f t="shared" si="399"/>
        <v>0</v>
      </c>
      <c r="H472" s="21">
        <v>0</v>
      </c>
      <c r="I472" s="21">
        <v>0</v>
      </c>
      <c r="J472" s="7">
        <v>0</v>
      </c>
      <c r="K472" s="7">
        <v>0</v>
      </c>
      <c r="L472" s="7">
        <v>0</v>
      </c>
      <c r="M472" s="7">
        <v>0</v>
      </c>
      <c r="N472" s="7">
        <v>0</v>
      </c>
      <c r="O472" s="70"/>
      <c r="P472" s="70"/>
      <c r="Q472" s="70"/>
      <c r="R472" s="70"/>
      <c r="S472" s="70"/>
      <c r="T472" s="70"/>
      <c r="U472" s="70"/>
      <c r="V472" s="70"/>
      <c r="W472" s="70"/>
      <c r="X472" s="70"/>
    </row>
    <row r="473" spans="1:24" ht="21.75" customHeight="1">
      <c r="A473" s="65" t="s">
        <v>21</v>
      </c>
      <c r="B473" s="71" t="s">
        <v>54</v>
      </c>
      <c r="C473" s="60" t="s">
        <v>145</v>
      </c>
      <c r="D473" s="60" t="s">
        <v>229</v>
      </c>
      <c r="E473" s="62" t="s">
        <v>31</v>
      </c>
      <c r="F473" s="36" t="s">
        <v>15</v>
      </c>
      <c r="G473" s="35">
        <f t="shared" si="399"/>
        <v>6000</v>
      </c>
      <c r="H473" s="35">
        <f t="shared" ref="H473:N473" si="408">H474</f>
        <v>0</v>
      </c>
      <c r="I473" s="35">
        <f t="shared" si="408"/>
        <v>0</v>
      </c>
      <c r="J473" s="9">
        <f t="shared" si="408"/>
        <v>0</v>
      </c>
      <c r="K473" s="9">
        <f t="shared" si="408"/>
        <v>0</v>
      </c>
      <c r="L473" s="9">
        <f t="shared" si="408"/>
        <v>2000</v>
      </c>
      <c r="M473" s="9">
        <f t="shared" si="408"/>
        <v>2000</v>
      </c>
      <c r="N473" s="9">
        <f t="shared" si="408"/>
        <v>2000</v>
      </c>
      <c r="O473" s="73" t="s">
        <v>116</v>
      </c>
      <c r="P473" s="64" t="s">
        <v>77</v>
      </c>
      <c r="Q473" s="85">
        <f>SUM(R473:X476)</f>
        <v>14</v>
      </c>
      <c r="R473" s="85">
        <v>2</v>
      </c>
      <c r="S473" s="85">
        <v>2</v>
      </c>
      <c r="T473" s="85">
        <v>2</v>
      </c>
      <c r="U473" s="85">
        <v>2</v>
      </c>
      <c r="V473" s="85">
        <v>2</v>
      </c>
      <c r="W473" s="85">
        <v>2</v>
      </c>
      <c r="X473" s="85">
        <v>2</v>
      </c>
    </row>
    <row r="474" spans="1:24" ht="39.75" customHeight="1">
      <c r="A474" s="66"/>
      <c r="B474" s="72"/>
      <c r="C474" s="61"/>
      <c r="D474" s="61"/>
      <c r="E474" s="62"/>
      <c r="F474" s="36" t="s">
        <v>34</v>
      </c>
      <c r="G474" s="35">
        <f t="shared" si="399"/>
        <v>6000</v>
      </c>
      <c r="H474" s="35">
        <v>0</v>
      </c>
      <c r="I474" s="35">
        <v>0</v>
      </c>
      <c r="J474" s="9">
        <v>0</v>
      </c>
      <c r="K474" s="9">
        <v>0</v>
      </c>
      <c r="L474" s="9">
        <v>2000</v>
      </c>
      <c r="M474" s="9">
        <v>2000</v>
      </c>
      <c r="N474" s="9">
        <v>2000</v>
      </c>
      <c r="O474" s="84"/>
      <c r="P474" s="64"/>
      <c r="Q474" s="85"/>
      <c r="R474" s="85"/>
      <c r="S474" s="85"/>
      <c r="T474" s="85"/>
      <c r="U474" s="85"/>
      <c r="V474" s="85"/>
      <c r="W474" s="85"/>
      <c r="X474" s="85"/>
    </row>
    <row r="475" spans="1:24" ht="39.75" customHeight="1">
      <c r="A475" s="66"/>
      <c r="B475" s="72"/>
      <c r="C475" s="61"/>
      <c r="D475" s="61"/>
      <c r="E475" s="62"/>
      <c r="F475" s="36" t="s">
        <v>32</v>
      </c>
      <c r="G475" s="35">
        <f t="shared" si="399"/>
        <v>0</v>
      </c>
      <c r="H475" s="21">
        <v>0</v>
      </c>
      <c r="I475" s="21">
        <v>0</v>
      </c>
      <c r="J475" s="7">
        <v>0</v>
      </c>
      <c r="K475" s="7">
        <v>0</v>
      </c>
      <c r="L475" s="7">
        <v>0</v>
      </c>
      <c r="M475" s="7">
        <v>0</v>
      </c>
      <c r="N475" s="7">
        <v>0</v>
      </c>
      <c r="O475" s="84"/>
      <c r="P475" s="64"/>
      <c r="Q475" s="85"/>
      <c r="R475" s="85"/>
      <c r="S475" s="85"/>
      <c r="T475" s="85"/>
      <c r="U475" s="85"/>
      <c r="V475" s="85"/>
      <c r="W475" s="85"/>
      <c r="X475" s="85"/>
    </row>
    <row r="476" spans="1:24" ht="39.75" customHeight="1">
      <c r="A476" s="66"/>
      <c r="B476" s="72"/>
      <c r="C476" s="61"/>
      <c r="D476" s="61"/>
      <c r="E476" s="62"/>
      <c r="F476" s="37" t="s">
        <v>33</v>
      </c>
      <c r="G476" s="35">
        <f t="shared" si="399"/>
        <v>0</v>
      </c>
      <c r="H476" s="21">
        <v>0</v>
      </c>
      <c r="I476" s="21">
        <v>0</v>
      </c>
      <c r="J476" s="7">
        <v>0</v>
      </c>
      <c r="K476" s="7">
        <v>0</v>
      </c>
      <c r="L476" s="7">
        <v>0</v>
      </c>
      <c r="M476" s="7">
        <v>0</v>
      </c>
      <c r="N476" s="7">
        <v>0</v>
      </c>
      <c r="O476" s="74"/>
      <c r="P476" s="64"/>
      <c r="Q476" s="85"/>
      <c r="R476" s="85"/>
      <c r="S476" s="85"/>
      <c r="T476" s="85"/>
      <c r="U476" s="85"/>
      <c r="V476" s="85"/>
      <c r="W476" s="85"/>
      <c r="X476" s="85"/>
    </row>
    <row r="477" spans="1:24" ht="21.75" customHeight="1">
      <c r="A477" s="65" t="s">
        <v>22</v>
      </c>
      <c r="B477" s="71" t="s">
        <v>112</v>
      </c>
      <c r="C477" s="60" t="s">
        <v>145</v>
      </c>
      <c r="D477" s="60" t="s">
        <v>229</v>
      </c>
      <c r="E477" s="62" t="s">
        <v>31</v>
      </c>
      <c r="F477" s="36" t="s">
        <v>15</v>
      </c>
      <c r="G477" s="35">
        <f t="shared" si="399"/>
        <v>604611.96</v>
      </c>
      <c r="H477" s="35">
        <f t="shared" ref="H477:N477" si="409">H478</f>
        <v>94177.38</v>
      </c>
      <c r="I477" s="35">
        <f t="shared" si="409"/>
        <v>44407.8</v>
      </c>
      <c r="J477" s="9">
        <f t="shared" si="409"/>
        <v>85577.2</v>
      </c>
      <c r="K477" s="9">
        <f t="shared" si="409"/>
        <v>75449.58</v>
      </c>
      <c r="L477" s="9">
        <f t="shared" si="409"/>
        <v>95000</v>
      </c>
      <c r="M477" s="9">
        <f t="shared" si="409"/>
        <v>105000</v>
      </c>
      <c r="N477" s="9">
        <f t="shared" si="409"/>
        <v>105000</v>
      </c>
      <c r="O477" s="73" t="s">
        <v>117</v>
      </c>
      <c r="P477" s="64" t="s">
        <v>77</v>
      </c>
      <c r="Q477" s="85">
        <f>SUM(R477:X480)</f>
        <v>49</v>
      </c>
      <c r="R477" s="85">
        <v>7</v>
      </c>
      <c r="S477" s="85">
        <v>7</v>
      </c>
      <c r="T477" s="85">
        <v>7</v>
      </c>
      <c r="U477" s="85">
        <v>7</v>
      </c>
      <c r="V477" s="85">
        <v>7</v>
      </c>
      <c r="W477" s="85">
        <v>7</v>
      </c>
      <c r="X477" s="85">
        <v>7</v>
      </c>
    </row>
    <row r="478" spans="1:24" ht="39.75" customHeight="1">
      <c r="A478" s="66"/>
      <c r="B478" s="72"/>
      <c r="C478" s="61"/>
      <c r="D478" s="61"/>
      <c r="E478" s="62"/>
      <c r="F478" s="36" t="s">
        <v>34</v>
      </c>
      <c r="G478" s="35">
        <f t="shared" si="399"/>
        <v>604611.96</v>
      </c>
      <c r="H478" s="35">
        <v>94177.38</v>
      </c>
      <c r="I478" s="35">
        <v>44407.8</v>
      </c>
      <c r="J478" s="9">
        <v>85577.2</v>
      </c>
      <c r="K478" s="9">
        <v>75449.58</v>
      </c>
      <c r="L478" s="9">
        <v>95000</v>
      </c>
      <c r="M478" s="9">
        <v>105000</v>
      </c>
      <c r="N478" s="9">
        <v>105000</v>
      </c>
      <c r="O478" s="84"/>
      <c r="P478" s="64"/>
      <c r="Q478" s="85"/>
      <c r="R478" s="85"/>
      <c r="S478" s="85"/>
      <c r="T478" s="85"/>
      <c r="U478" s="85"/>
      <c r="V478" s="85"/>
      <c r="W478" s="85"/>
      <c r="X478" s="85"/>
    </row>
    <row r="479" spans="1:24" ht="39.75" customHeight="1">
      <c r="A479" s="66"/>
      <c r="B479" s="72"/>
      <c r="C479" s="61"/>
      <c r="D479" s="61"/>
      <c r="E479" s="62"/>
      <c r="F479" s="36" t="s">
        <v>32</v>
      </c>
      <c r="G479" s="35">
        <f t="shared" si="399"/>
        <v>0</v>
      </c>
      <c r="H479" s="21">
        <v>0</v>
      </c>
      <c r="I479" s="21">
        <v>0</v>
      </c>
      <c r="J479" s="7">
        <v>0</v>
      </c>
      <c r="K479" s="7">
        <v>0</v>
      </c>
      <c r="L479" s="7">
        <v>0</v>
      </c>
      <c r="M479" s="7">
        <v>0</v>
      </c>
      <c r="N479" s="7">
        <v>0</v>
      </c>
      <c r="O479" s="84"/>
      <c r="P479" s="64"/>
      <c r="Q479" s="85"/>
      <c r="R479" s="85"/>
      <c r="S479" s="85"/>
      <c r="T479" s="85"/>
      <c r="U479" s="85"/>
      <c r="V479" s="85"/>
      <c r="W479" s="85"/>
      <c r="X479" s="85"/>
    </row>
    <row r="480" spans="1:24" ht="39.75" customHeight="1">
      <c r="A480" s="66"/>
      <c r="B480" s="72"/>
      <c r="C480" s="61"/>
      <c r="D480" s="61"/>
      <c r="E480" s="62"/>
      <c r="F480" s="37" t="s">
        <v>33</v>
      </c>
      <c r="G480" s="35">
        <f t="shared" si="399"/>
        <v>0</v>
      </c>
      <c r="H480" s="21">
        <v>0</v>
      </c>
      <c r="I480" s="21">
        <v>0</v>
      </c>
      <c r="J480" s="7">
        <v>0</v>
      </c>
      <c r="K480" s="7">
        <v>0</v>
      </c>
      <c r="L480" s="7">
        <v>0</v>
      </c>
      <c r="M480" s="7">
        <v>0</v>
      </c>
      <c r="N480" s="7">
        <v>0</v>
      </c>
      <c r="O480" s="74"/>
      <c r="P480" s="64"/>
      <c r="Q480" s="85"/>
      <c r="R480" s="85"/>
      <c r="S480" s="85"/>
      <c r="T480" s="85"/>
      <c r="U480" s="85"/>
      <c r="V480" s="85"/>
      <c r="W480" s="85"/>
      <c r="X480" s="85"/>
    </row>
    <row r="481" spans="1:24" ht="21" customHeight="1">
      <c r="A481" s="80" t="s">
        <v>153</v>
      </c>
      <c r="B481" s="80"/>
      <c r="C481" s="60" t="s">
        <v>145</v>
      </c>
      <c r="D481" s="60" t="s">
        <v>229</v>
      </c>
      <c r="E481" s="62" t="s">
        <v>31</v>
      </c>
      <c r="F481" s="36" t="s">
        <v>15</v>
      </c>
      <c r="G481" s="35">
        <f t="shared" si="399"/>
        <v>610611.96</v>
      </c>
      <c r="H481" s="35">
        <f t="shared" ref="H481:N481" si="410">H482</f>
        <v>94177.38</v>
      </c>
      <c r="I481" s="35">
        <f t="shared" si="410"/>
        <v>44407.8</v>
      </c>
      <c r="J481" s="9">
        <f t="shared" si="410"/>
        <v>85577.2</v>
      </c>
      <c r="K481" s="9">
        <f t="shared" si="410"/>
        <v>75449.58</v>
      </c>
      <c r="L481" s="9">
        <f t="shared" si="410"/>
        <v>97000</v>
      </c>
      <c r="M481" s="9">
        <f t="shared" si="410"/>
        <v>107000</v>
      </c>
      <c r="N481" s="9">
        <f t="shared" si="410"/>
        <v>107000</v>
      </c>
      <c r="O481" s="69" t="s">
        <v>14</v>
      </c>
      <c r="P481" s="69" t="s">
        <v>14</v>
      </c>
      <c r="Q481" s="69" t="s">
        <v>14</v>
      </c>
      <c r="R481" s="69" t="s">
        <v>14</v>
      </c>
      <c r="S481" s="69" t="s">
        <v>14</v>
      </c>
      <c r="T481" s="69" t="s">
        <v>14</v>
      </c>
      <c r="U481" s="69" t="s">
        <v>14</v>
      </c>
      <c r="V481" s="69" t="s">
        <v>14</v>
      </c>
      <c r="W481" s="69" t="s">
        <v>14</v>
      </c>
      <c r="X481" s="69" t="s">
        <v>14</v>
      </c>
    </row>
    <row r="482" spans="1:24" ht="39.75" customHeight="1">
      <c r="A482" s="80"/>
      <c r="B482" s="80"/>
      <c r="C482" s="61"/>
      <c r="D482" s="61"/>
      <c r="E482" s="62"/>
      <c r="F482" s="36" t="s">
        <v>34</v>
      </c>
      <c r="G482" s="35">
        <f t="shared" si="399"/>
        <v>610611.96</v>
      </c>
      <c r="H482" s="35">
        <f t="shared" ref="H482:K482" si="411">H466</f>
        <v>94177.38</v>
      </c>
      <c r="I482" s="35">
        <f t="shared" si="411"/>
        <v>44407.8</v>
      </c>
      <c r="J482" s="9">
        <f t="shared" si="411"/>
        <v>85577.2</v>
      </c>
      <c r="K482" s="9">
        <f t="shared" si="411"/>
        <v>75449.58</v>
      </c>
      <c r="L482" s="9">
        <f t="shared" ref="L482:M482" si="412">L466</f>
        <v>97000</v>
      </c>
      <c r="M482" s="9">
        <f t="shared" si="412"/>
        <v>107000</v>
      </c>
      <c r="N482" s="9">
        <f t="shared" ref="N482" si="413">N466</f>
        <v>107000</v>
      </c>
      <c r="O482" s="70"/>
      <c r="P482" s="70"/>
      <c r="Q482" s="70"/>
      <c r="R482" s="70"/>
      <c r="S482" s="70"/>
      <c r="T482" s="70"/>
      <c r="U482" s="70"/>
      <c r="V482" s="70"/>
      <c r="W482" s="70"/>
      <c r="X482" s="70"/>
    </row>
    <row r="483" spans="1:24" ht="39.75" customHeight="1">
      <c r="A483" s="80"/>
      <c r="B483" s="80"/>
      <c r="C483" s="61"/>
      <c r="D483" s="61"/>
      <c r="E483" s="62"/>
      <c r="F483" s="36" t="s">
        <v>32</v>
      </c>
      <c r="G483" s="35">
        <f t="shared" si="399"/>
        <v>0</v>
      </c>
      <c r="H483" s="21">
        <v>0</v>
      </c>
      <c r="I483" s="21">
        <v>0</v>
      </c>
      <c r="J483" s="7">
        <v>0</v>
      </c>
      <c r="K483" s="7">
        <v>0</v>
      </c>
      <c r="L483" s="7">
        <v>0</v>
      </c>
      <c r="M483" s="7">
        <v>0</v>
      </c>
      <c r="N483" s="7">
        <v>0</v>
      </c>
      <c r="O483" s="70"/>
      <c r="P483" s="70"/>
      <c r="Q483" s="70"/>
      <c r="R483" s="70"/>
      <c r="S483" s="70"/>
      <c r="T483" s="70"/>
      <c r="U483" s="70"/>
      <c r="V483" s="70"/>
      <c r="W483" s="70"/>
      <c r="X483" s="70"/>
    </row>
    <row r="484" spans="1:24" ht="39.75" customHeight="1">
      <c r="A484" s="80"/>
      <c r="B484" s="80"/>
      <c r="C484" s="61"/>
      <c r="D484" s="61"/>
      <c r="E484" s="62"/>
      <c r="F484" s="37" t="s">
        <v>33</v>
      </c>
      <c r="G484" s="35">
        <f t="shared" si="399"/>
        <v>0</v>
      </c>
      <c r="H484" s="21">
        <v>0</v>
      </c>
      <c r="I484" s="21">
        <v>0</v>
      </c>
      <c r="J484" s="7">
        <v>0</v>
      </c>
      <c r="K484" s="7">
        <v>0</v>
      </c>
      <c r="L484" s="7">
        <v>0</v>
      </c>
      <c r="M484" s="7">
        <v>0</v>
      </c>
      <c r="N484" s="7">
        <v>0</v>
      </c>
      <c r="O484" s="70"/>
      <c r="P484" s="70"/>
      <c r="Q484" s="70"/>
      <c r="R484" s="70"/>
      <c r="S484" s="70"/>
      <c r="T484" s="70"/>
      <c r="U484" s="70"/>
      <c r="V484" s="70"/>
      <c r="W484" s="70"/>
      <c r="X484" s="70"/>
    </row>
    <row r="485" spans="1:24" ht="63" customHeight="1">
      <c r="A485" s="80" t="s">
        <v>56</v>
      </c>
      <c r="B485" s="80"/>
      <c r="C485" s="47" t="s">
        <v>145</v>
      </c>
      <c r="D485" s="47" t="s">
        <v>229</v>
      </c>
      <c r="E485" s="34" t="s">
        <v>14</v>
      </c>
      <c r="F485" s="34" t="s">
        <v>14</v>
      </c>
      <c r="G485" s="34" t="s">
        <v>14</v>
      </c>
      <c r="H485" s="54" t="s">
        <v>14</v>
      </c>
      <c r="I485" s="54" t="s">
        <v>14</v>
      </c>
      <c r="J485" s="50" t="s">
        <v>14</v>
      </c>
      <c r="K485" s="50" t="s">
        <v>14</v>
      </c>
      <c r="L485" s="50" t="s">
        <v>14</v>
      </c>
      <c r="M485" s="26" t="s">
        <v>14</v>
      </c>
      <c r="N485" s="2" t="s">
        <v>14</v>
      </c>
      <c r="O485" s="10" t="s">
        <v>14</v>
      </c>
      <c r="P485" s="10" t="s">
        <v>14</v>
      </c>
      <c r="Q485" s="10" t="s">
        <v>14</v>
      </c>
      <c r="R485" s="32" t="s">
        <v>14</v>
      </c>
      <c r="S485" s="32" t="s">
        <v>14</v>
      </c>
      <c r="T485" s="32" t="s">
        <v>14</v>
      </c>
      <c r="U485" s="32" t="s">
        <v>14</v>
      </c>
      <c r="V485" s="32" t="s">
        <v>14</v>
      </c>
      <c r="W485" s="25" t="s">
        <v>14</v>
      </c>
      <c r="X485" s="10" t="s">
        <v>14</v>
      </c>
    </row>
    <row r="486" spans="1:24" ht="21.75" customHeight="1">
      <c r="A486" s="65" t="s">
        <v>20</v>
      </c>
      <c r="B486" s="71" t="s">
        <v>139</v>
      </c>
      <c r="C486" s="60" t="s">
        <v>145</v>
      </c>
      <c r="D486" s="60" t="s">
        <v>229</v>
      </c>
      <c r="E486" s="62" t="s">
        <v>31</v>
      </c>
      <c r="F486" s="36" t="s">
        <v>15</v>
      </c>
      <c r="G486" s="35">
        <f>SUM(H486:N486)</f>
        <v>90753.1</v>
      </c>
      <c r="H486" s="35">
        <f t="shared" ref="H486:N486" si="414">H487</f>
        <v>0</v>
      </c>
      <c r="I486" s="35">
        <f t="shared" si="414"/>
        <v>4623</v>
      </c>
      <c r="J486" s="9">
        <f t="shared" si="414"/>
        <v>4930.1000000000004</v>
      </c>
      <c r="K486" s="9">
        <f t="shared" si="414"/>
        <v>7700</v>
      </c>
      <c r="L486" s="9">
        <f t="shared" si="414"/>
        <v>24500</v>
      </c>
      <c r="M486" s="9">
        <f t="shared" si="414"/>
        <v>24500</v>
      </c>
      <c r="N486" s="9">
        <f t="shared" si="414"/>
        <v>24500</v>
      </c>
      <c r="O486" s="69" t="s">
        <v>14</v>
      </c>
      <c r="P486" s="69" t="s">
        <v>14</v>
      </c>
      <c r="Q486" s="69" t="s">
        <v>14</v>
      </c>
      <c r="R486" s="69" t="s">
        <v>14</v>
      </c>
      <c r="S486" s="69" t="s">
        <v>14</v>
      </c>
      <c r="T486" s="69" t="s">
        <v>14</v>
      </c>
      <c r="U486" s="69" t="s">
        <v>14</v>
      </c>
      <c r="V486" s="69" t="s">
        <v>14</v>
      </c>
      <c r="W486" s="69" t="s">
        <v>14</v>
      </c>
      <c r="X486" s="69" t="s">
        <v>14</v>
      </c>
    </row>
    <row r="487" spans="1:24" ht="39.75" customHeight="1">
      <c r="A487" s="66"/>
      <c r="B487" s="72"/>
      <c r="C487" s="61"/>
      <c r="D487" s="61"/>
      <c r="E487" s="62"/>
      <c r="F487" s="36" t="s">
        <v>34</v>
      </c>
      <c r="G487" s="35">
        <f t="shared" ref="G487:G517" si="415">SUM(H487:N487)</f>
        <v>90753.1</v>
      </c>
      <c r="H487" s="35">
        <f t="shared" ref="H487:K487" si="416">H491</f>
        <v>0</v>
      </c>
      <c r="I487" s="35">
        <f t="shared" si="416"/>
        <v>4623</v>
      </c>
      <c r="J487" s="9">
        <f t="shared" si="416"/>
        <v>4930.1000000000004</v>
      </c>
      <c r="K487" s="9">
        <f t="shared" si="416"/>
        <v>7700</v>
      </c>
      <c r="L487" s="9">
        <f t="shared" ref="L487:M487" si="417">L491</f>
        <v>24500</v>
      </c>
      <c r="M487" s="9">
        <f t="shared" si="417"/>
        <v>24500</v>
      </c>
      <c r="N487" s="9">
        <f t="shared" ref="N487" si="418">N491</f>
        <v>24500</v>
      </c>
      <c r="O487" s="70"/>
      <c r="P487" s="70"/>
      <c r="Q487" s="70"/>
      <c r="R487" s="70"/>
      <c r="S487" s="70"/>
      <c r="T487" s="70"/>
      <c r="U487" s="70"/>
      <c r="V487" s="70"/>
      <c r="W487" s="70"/>
      <c r="X487" s="70"/>
    </row>
    <row r="488" spans="1:24" ht="39.75" customHeight="1">
      <c r="A488" s="66"/>
      <c r="B488" s="72"/>
      <c r="C488" s="61"/>
      <c r="D488" s="61"/>
      <c r="E488" s="62"/>
      <c r="F488" s="36" t="s">
        <v>32</v>
      </c>
      <c r="G488" s="35">
        <f t="shared" si="415"/>
        <v>0</v>
      </c>
      <c r="H488" s="21">
        <v>0</v>
      </c>
      <c r="I488" s="21">
        <v>0</v>
      </c>
      <c r="J488" s="7">
        <v>0</v>
      </c>
      <c r="K488" s="7">
        <v>0</v>
      </c>
      <c r="L488" s="7">
        <v>0</v>
      </c>
      <c r="M488" s="7">
        <v>0</v>
      </c>
      <c r="N488" s="7">
        <v>0</v>
      </c>
      <c r="O488" s="70"/>
      <c r="P488" s="70"/>
      <c r="Q488" s="70"/>
      <c r="R488" s="70"/>
      <c r="S488" s="70"/>
      <c r="T488" s="70"/>
      <c r="U488" s="70"/>
      <c r="V488" s="70"/>
      <c r="W488" s="70"/>
      <c r="X488" s="70"/>
    </row>
    <row r="489" spans="1:24" ht="39.75" customHeight="1">
      <c r="A489" s="87"/>
      <c r="B489" s="88"/>
      <c r="C489" s="61"/>
      <c r="D489" s="61"/>
      <c r="E489" s="62"/>
      <c r="F489" s="37" t="s">
        <v>33</v>
      </c>
      <c r="G489" s="35">
        <f t="shared" si="415"/>
        <v>0</v>
      </c>
      <c r="H489" s="21">
        <v>0</v>
      </c>
      <c r="I489" s="21">
        <v>0</v>
      </c>
      <c r="J489" s="7">
        <v>0</v>
      </c>
      <c r="K489" s="7">
        <v>0</v>
      </c>
      <c r="L489" s="7">
        <v>0</v>
      </c>
      <c r="M489" s="7">
        <v>0</v>
      </c>
      <c r="N489" s="7">
        <v>0</v>
      </c>
      <c r="O489" s="63"/>
      <c r="P489" s="63"/>
      <c r="Q489" s="63"/>
      <c r="R489" s="63"/>
      <c r="S489" s="63"/>
      <c r="T489" s="63"/>
      <c r="U489" s="63"/>
      <c r="V489" s="63"/>
      <c r="W489" s="63"/>
      <c r="X489" s="63"/>
    </row>
    <row r="490" spans="1:24" ht="21.75" customHeight="1">
      <c r="A490" s="65" t="s">
        <v>17</v>
      </c>
      <c r="B490" s="71" t="s">
        <v>57</v>
      </c>
      <c r="C490" s="60" t="s">
        <v>145</v>
      </c>
      <c r="D490" s="60" t="s">
        <v>229</v>
      </c>
      <c r="E490" s="62" t="s">
        <v>31</v>
      </c>
      <c r="F490" s="36" t="s">
        <v>15</v>
      </c>
      <c r="G490" s="35">
        <f t="shared" si="415"/>
        <v>90753.1</v>
      </c>
      <c r="H490" s="35">
        <f t="shared" ref="H490:N490" si="419">H491</f>
        <v>0</v>
      </c>
      <c r="I490" s="35">
        <f t="shared" si="419"/>
        <v>4623</v>
      </c>
      <c r="J490" s="9">
        <f t="shared" si="419"/>
        <v>4930.1000000000004</v>
      </c>
      <c r="K490" s="9">
        <f t="shared" si="419"/>
        <v>7700</v>
      </c>
      <c r="L490" s="9">
        <f t="shared" si="419"/>
        <v>24500</v>
      </c>
      <c r="M490" s="9">
        <f t="shared" si="419"/>
        <v>24500</v>
      </c>
      <c r="N490" s="9">
        <f t="shared" si="419"/>
        <v>24500</v>
      </c>
      <c r="O490" s="69" t="s">
        <v>14</v>
      </c>
      <c r="P490" s="69" t="s">
        <v>14</v>
      </c>
      <c r="Q490" s="69" t="s">
        <v>14</v>
      </c>
      <c r="R490" s="69" t="s">
        <v>14</v>
      </c>
      <c r="S490" s="69" t="s">
        <v>14</v>
      </c>
      <c r="T490" s="69" t="s">
        <v>14</v>
      </c>
      <c r="U490" s="69" t="s">
        <v>14</v>
      </c>
      <c r="V490" s="69" t="s">
        <v>14</v>
      </c>
      <c r="W490" s="69" t="s">
        <v>14</v>
      </c>
      <c r="X490" s="69" t="s">
        <v>14</v>
      </c>
    </row>
    <row r="491" spans="1:24" ht="39.75" customHeight="1">
      <c r="A491" s="66"/>
      <c r="B491" s="72"/>
      <c r="C491" s="61"/>
      <c r="D491" s="61"/>
      <c r="E491" s="62"/>
      <c r="F491" s="36" t="s">
        <v>34</v>
      </c>
      <c r="G491" s="35">
        <f t="shared" si="415"/>
        <v>90753.1</v>
      </c>
      <c r="H491" s="35">
        <f t="shared" ref="H491:K491" si="420">H495+H499+H503+H507+H511</f>
        <v>0</v>
      </c>
      <c r="I491" s="35">
        <f t="shared" si="420"/>
        <v>4623</v>
      </c>
      <c r="J491" s="9">
        <f t="shared" si="420"/>
        <v>4930.1000000000004</v>
      </c>
      <c r="K491" s="9">
        <f t="shared" si="420"/>
        <v>7700</v>
      </c>
      <c r="L491" s="9">
        <f t="shared" ref="L491:M491" si="421">L495+L499+L503+L507+L511</f>
        <v>24500</v>
      </c>
      <c r="M491" s="9">
        <f t="shared" si="421"/>
        <v>24500</v>
      </c>
      <c r="N491" s="9">
        <f t="shared" ref="N491" si="422">N495+N499+N503+N507+N511</f>
        <v>24500</v>
      </c>
      <c r="O491" s="70"/>
      <c r="P491" s="70"/>
      <c r="Q491" s="70"/>
      <c r="R491" s="70"/>
      <c r="S491" s="70"/>
      <c r="T491" s="70"/>
      <c r="U491" s="70"/>
      <c r="V491" s="70"/>
      <c r="W491" s="70"/>
      <c r="X491" s="70"/>
    </row>
    <row r="492" spans="1:24" ht="39.75" customHeight="1">
      <c r="A492" s="66"/>
      <c r="B492" s="72"/>
      <c r="C492" s="61"/>
      <c r="D492" s="61"/>
      <c r="E492" s="62"/>
      <c r="F492" s="36" t="s">
        <v>32</v>
      </c>
      <c r="G492" s="35">
        <f t="shared" si="415"/>
        <v>0</v>
      </c>
      <c r="H492" s="21">
        <v>0</v>
      </c>
      <c r="I492" s="21">
        <v>0</v>
      </c>
      <c r="J492" s="7">
        <v>0</v>
      </c>
      <c r="K492" s="7">
        <v>0</v>
      </c>
      <c r="L492" s="7">
        <v>0</v>
      </c>
      <c r="M492" s="7">
        <v>0</v>
      </c>
      <c r="N492" s="7">
        <v>0</v>
      </c>
      <c r="O492" s="70"/>
      <c r="P492" s="70"/>
      <c r="Q492" s="70"/>
      <c r="R492" s="70"/>
      <c r="S492" s="70"/>
      <c r="T492" s="70"/>
      <c r="U492" s="70"/>
      <c r="V492" s="70"/>
      <c r="W492" s="70"/>
      <c r="X492" s="70"/>
    </row>
    <row r="493" spans="1:24" ht="39.75" customHeight="1">
      <c r="A493" s="66"/>
      <c r="B493" s="72"/>
      <c r="C493" s="61"/>
      <c r="D493" s="61"/>
      <c r="E493" s="62"/>
      <c r="F493" s="37" t="s">
        <v>33</v>
      </c>
      <c r="G493" s="35">
        <f t="shared" si="415"/>
        <v>0</v>
      </c>
      <c r="H493" s="21">
        <v>0</v>
      </c>
      <c r="I493" s="21">
        <v>0</v>
      </c>
      <c r="J493" s="7">
        <v>0</v>
      </c>
      <c r="K493" s="7">
        <v>0</v>
      </c>
      <c r="L493" s="7">
        <v>0</v>
      </c>
      <c r="M493" s="7">
        <v>0</v>
      </c>
      <c r="N493" s="7">
        <v>0</v>
      </c>
      <c r="O493" s="70"/>
      <c r="P493" s="70"/>
      <c r="Q493" s="70"/>
      <c r="R493" s="70"/>
      <c r="S493" s="70"/>
      <c r="T493" s="70"/>
      <c r="U493" s="70"/>
      <c r="V493" s="70"/>
      <c r="W493" s="70"/>
      <c r="X493" s="70"/>
    </row>
    <row r="494" spans="1:24" ht="21.75" customHeight="1">
      <c r="A494" s="65" t="s">
        <v>21</v>
      </c>
      <c r="B494" s="71" t="s">
        <v>58</v>
      </c>
      <c r="C494" s="60" t="s">
        <v>145</v>
      </c>
      <c r="D494" s="60" t="s">
        <v>229</v>
      </c>
      <c r="E494" s="62" t="s">
        <v>31</v>
      </c>
      <c r="F494" s="36" t="s">
        <v>15</v>
      </c>
      <c r="G494" s="35">
        <f t="shared" si="415"/>
        <v>14866.8</v>
      </c>
      <c r="H494" s="35">
        <f t="shared" ref="H494:N494" si="423">H495</f>
        <v>0</v>
      </c>
      <c r="I494" s="35">
        <f t="shared" si="423"/>
        <v>1800</v>
      </c>
      <c r="J494" s="9">
        <f t="shared" si="423"/>
        <v>1666.8</v>
      </c>
      <c r="K494" s="9">
        <f t="shared" si="423"/>
        <v>5400</v>
      </c>
      <c r="L494" s="9">
        <f t="shared" si="423"/>
        <v>2000</v>
      </c>
      <c r="M494" s="9">
        <f t="shared" si="423"/>
        <v>2000</v>
      </c>
      <c r="N494" s="9">
        <f t="shared" si="423"/>
        <v>2000</v>
      </c>
      <c r="O494" s="69" t="s">
        <v>14</v>
      </c>
      <c r="P494" s="69" t="s">
        <v>14</v>
      </c>
      <c r="Q494" s="69" t="s">
        <v>14</v>
      </c>
      <c r="R494" s="69" t="s">
        <v>14</v>
      </c>
      <c r="S494" s="69" t="s">
        <v>14</v>
      </c>
      <c r="T494" s="69" t="s">
        <v>14</v>
      </c>
      <c r="U494" s="69" t="s">
        <v>14</v>
      </c>
      <c r="V494" s="69" t="s">
        <v>14</v>
      </c>
      <c r="W494" s="69" t="s">
        <v>14</v>
      </c>
      <c r="X494" s="69" t="s">
        <v>14</v>
      </c>
    </row>
    <row r="495" spans="1:24" ht="39.75" customHeight="1">
      <c r="A495" s="66"/>
      <c r="B495" s="72"/>
      <c r="C495" s="61"/>
      <c r="D495" s="61"/>
      <c r="E495" s="62"/>
      <c r="F495" s="36" t="s">
        <v>34</v>
      </c>
      <c r="G495" s="35">
        <f t="shared" si="415"/>
        <v>14866.8</v>
      </c>
      <c r="H495" s="35">
        <v>0</v>
      </c>
      <c r="I495" s="35">
        <v>1800</v>
      </c>
      <c r="J495" s="9">
        <v>1666.8</v>
      </c>
      <c r="K495" s="9">
        <v>5400</v>
      </c>
      <c r="L495" s="9">
        <v>2000</v>
      </c>
      <c r="M495" s="9">
        <v>2000</v>
      </c>
      <c r="N495" s="9">
        <v>2000</v>
      </c>
      <c r="O495" s="70"/>
      <c r="P495" s="70"/>
      <c r="Q495" s="70"/>
      <c r="R495" s="70"/>
      <c r="S495" s="70"/>
      <c r="T495" s="70"/>
      <c r="U495" s="70"/>
      <c r="V495" s="70"/>
      <c r="W495" s="70"/>
      <c r="X495" s="70"/>
    </row>
    <row r="496" spans="1:24" ht="39.75" customHeight="1">
      <c r="A496" s="66"/>
      <c r="B496" s="72"/>
      <c r="C496" s="61"/>
      <c r="D496" s="61"/>
      <c r="E496" s="62"/>
      <c r="F496" s="36" t="s">
        <v>32</v>
      </c>
      <c r="G496" s="35">
        <f t="shared" si="415"/>
        <v>0</v>
      </c>
      <c r="H496" s="21">
        <v>0</v>
      </c>
      <c r="I496" s="21">
        <v>0</v>
      </c>
      <c r="J496" s="7">
        <v>0</v>
      </c>
      <c r="K496" s="7">
        <v>0</v>
      </c>
      <c r="L496" s="7">
        <v>0</v>
      </c>
      <c r="M496" s="7">
        <v>0</v>
      </c>
      <c r="N496" s="7">
        <v>0</v>
      </c>
      <c r="O496" s="70"/>
      <c r="P496" s="70"/>
      <c r="Q496" s="70"/>
      <c r="R496" s="70"/>
      <c r="S496" s="70"/>
      <c r="T496" s="70"/>
      <c r="U496" s="70"/>
      <c r="V496" s="70"/>
      <c r="W496" s="70"/>
      <c r="X496" s="70"/>
    </row>
    <row r="497" spans="1:24" ht="39.75" customHeight="1">
      <c r="A497" s="66"/>
      <c r="B497" s="72"/>
      <c r="C497" s="61"/>
      <c r="D497" s="61"/>
      <c r="E497" s="62"/>
      <c r="F497" s="37" t="s">
        <v>33</v>
      </c>
      <c r="G497" s="35">
        <f t="shared" si="415"/>
        <v>0</v>
      </c>
      <c r="H497" s="21">
        <v>0</v>
      </c>
      <c r="I497" s="21">
        <v>0</v>
      </c>
      <c r="J497" s="7">
        <v>0</v>
      </c>
      <c r="K497" s="7">
        <v>0</v>
      </c>
      <c r="L497" s="7">
        <v>0</v>
      </c>
      <c r="M497" s="7">
        <v>0</v>
      </c>
      <c r="N497" s="7">
        <v>0</v>
      </c>
      <c r="O497" s="70"/>
      <c r="P497" s="70"/>
      <c r="Q497" s="70"/>
      <c r="R497" s="70"/>
      <c r="S497" s="70"/>
      <c r="T497" s="70"/>
      <c r="U497" s="70"/>
      <c r="V497" s="70"/>
      <c r="W497" s="70"/>
      <c r="X497" s="70"/>
    </row>
    <row r="498" spans="1:24" ht="21.75" customHeight="1">
      <c r="A498" s="65" t="s">
        <v>22</v>
      </c>
      <c r="B498" s="71" t="s">
        <v>59</v>
      </c>
      <c r="C498" s="60" t="s">
        <v>145</v>
      </c>
      <c r="D498" s="60" t="s">
        <v>229</v>
      </c>
      <c r="E498" s="62" t="s">
        <v>31</v>
      </c>
      <c r="F498" s="36" t="s">
        <v>15</v>
      </c>
      <c r="G498" s="35">
        <f t="shared" si="415"/>
        <v>2573</v>
      </c>
      <c r="H498" s="35">
        <f t="shared" ref="H498:N498" si="424">H499</f>
        <v>0</v>
      </c>
      <c r="I498" s="35">
        <f t="shared" si="424"/>
        <v>573</v>
      </c>
      <c r="J498" s="9">
        <f t="shared" si="424"/>
        <v>0</v>
      </c>
      <c r="K498" s="9">
        <f t="shared" si="424"/>
        <v>500</v>
      </c>
      <c r="L498" s="9">
        <f t="shared" si="424"/>
        <v>500</v>
      </c>
      <c r="M498" s="9">
        <f t="shared" si="424"/>
        <v>500</v>
      </c>
      <c r="N498" s="9">
        <f t="shared" si="424"/>
        <v>500</v>
      </c>
      <c r="O498" s="69" t="s">
        <v>14</v>
      </c>
      <c r="P498" s="69" t="s">
        <v>14</v>
      </c>
      <c r="Q498" s="69" t="s">
        <v>14</v>
      </c>
      <c r="R498" s="69" t="s">
        <v>14</v>
      </c>
      <c r="S498" s="69" t="s">
        <v>14</v>
      </c>
      <c r="T498" s="69" t="s">
        <v>14</v>
      </c>
      <c r="U498" s="69" t="s">
        <v>14</v>
      </c>
      <c r="V498" s="69" t="s">
        <v>14</v>
      </c>
      <c r="W498" s="69" t="s">
        <v>14</v>
      </c>
      <c r="X498" s="69" t="s">
        <v>14</v>
      </c>
    </row>
    <row r="499" spans="1:24" ht="39.75" customHeight="1">
      <c r="A499" s="66"/>
      <c r="B499" s="72"/>
      <c r="C499" s="61"/>
      <c r="D499" s="61"/>
      <c r="E499" s="62"/>
      <c r="F499" s="36" t="s">
        <v>34</v>
      </c>
      <c r="G499" s="35">
        <f t="shared" si="415"/>
        <v>2573</v>
      </c>
      <c r="H499" s="35">
        <v>0</v>
      </c>
      <c r="I499" s="35">
        <v>573</v>
      </c>
      <c r="J499" s="9">
        <v>0</v>
      </c>
      <c r="K499" s="9">
        <v>500</v>
      </c>
      <c r="L499" s="9">
        <v>500</v>
      </c>
      <c r="M499" s="9">
        <v>500</v>
      </c>
      <c r="N499" s="9">
        <v>500</v>
      </c>
      <c r="O499" s="70"/>
      <c r="P499" s="70"/>
      <c r="Q499" s="70"/>
      <c r="R499" s="70"/>
      <c r="S499" s="70"/>
      <c r="T499" s="70"/>
      <c r="U499" s="70"/>
      <c r="V499" s="70"/>
      <c r="W499" s="70"/>
      <c r="X499" s="70"/>
    </row>
    <row r="500" spans="1:24" ht="39.75" customHeight="1">
      <c r="A500" s="66"/>
      <c r="B500" s="72"/>
      <c r="C500" s="61"/>
      <c r="D500" s="61"/>
      <c r="E500" s="62"/>
      <c r="F500" s="36" t="s">
        <v>32</v>
      </c>
      <c r="G500" s="35">
        <f t="shared" si="415"/>
        <v>0</v>
      </c>
      <c r="H500" s="21">
        <v>0</v>
      </c>
      <c r="I500" s="21">
        <v>0</v>
      </c>
      <c r="J500" s="7">
        <v>0</v>
      </c>
      <c r="K500" s="7">
        <v>0</v>
      </c>
      <c r="L500" s="7">
        <v>0</v>
      </c>
      <c r="M500" s="7">
        <v>0</v>
      </c>
      <c r="N500" s="7">
        <v>0</v>
      </c>
      <c r="O500" s="70"/>
      <c r="P500" s="70"/>
      <c r="Q500" s="70"/>
      <c r="R500" s="70"/>
      <c r="S500" s="70"/>
      <c r="T500" s="70"/>
      <c r="U500" s="70"/>
      <c r="V500" s="70"/>
      <c r="W500" s="70"/>
      <c r="X500" s="70"/>
    </row>
    <row r="501" spans="1:24" ht="39.75" customHeight="1">
      <c r="A501" s="87"/>
      <c r="B501" s="88"/>
      <c r="C501" s="61"/>
      <c r="D501" s="61"/>
      <c r="E501" s="62"/>
      <c r="F501" s="37" t="s">
        <v>33</v>
      </c>
      <c r="G501" s="35">
        <f t="shared" si="415"/>
        <v>0</v>
      </c>
      <c r="H501" s="21">
        <v>0</v>
      </c>
      <c r="I501" s="21">
        <v>0</v>
      </c>
      <c r="J501" s="7">
        <v>0</v>
      </c>
      <c r="K501" s="7">
        <v>0</v>
      </c>
      <c r="L501" s="7">
        <v>0</v>
      </c>
      <c r="M501" s="7">
        <v>0</v>
      </c>
      <c r="N501" s="7">
        <v>0</v>
      </c>
      <c r="O501" s="63"/>
      <c r="P501" s="63"/>
      <c r="Q501" s="63"/>
      <c r="R501" s="63"/>
      <c r="S501" s="63"/>
      <c r="T501" s="63"/>
      <c r="U501" s="63"/>
      <c r="V501" s="63"/>
      <c r="W501" s="63"/>
      <c r="X501" s="63"/>
    </row>
    <row r="502" spans="1:24" ht="21.75" customHeight="1">
      <c r="A502" s="65" t="s">
        <v>55</v>
      </c>
      <c r="B502" s="71" t="s">
        <v>60</v>
      </c>
      <c r="C502" s="60" t="s">
        <v>145</v>
      </c>
      <c r="D502" s="60" t="s">
        <v>229</v>
      </c>
      <c r="E502" s="62" t="s">
        <v>31</v>
      </c>
      <c r="F502" s="36" t="s">
        <v>15</v>
      </c>
      <c r="G502" s="35">
        <f t="shared" si="415"/>
        <v>13313.3</v>
      </c>
      <c r="H502" s="35">
        <f t="shared" ref="H502:N502" si="425">H503</f>
        <v>0</v>
      </c>
      <c r="I502" s="35">
        <f t="shared" si="425"/>
        <v>2250</v>
      </c>
      <c r="J502" s="9">
        <f t="shared" si="425"/>
        <v>3263.3</v>
      </c>
      <c r="K502" s="9">
        <f t="shared" si="425"/>
        <v>1800</v>
      </c>
      <c r="L502" s="9">
        <f t="shared" si="425"/>
        <v>2000</v>
      </c>
      <c r="M502" s="9">
        <f t="shared" si="425"/>
        <v>2000</v>
      </c>
      <c r="N502" s="9">
        <f t="shared" si="425"/>
        <v>2000</v>
      </c>
      <c r="O502" s="73" t="s">
        <v>118</v>
      </c>
      <c r="P502" s="64" t="s">
        <v>77</v>
      </c>
      <c r="Q502" s="85">
        <f>SUM(R502:X505)</f>
        <v>35</v>
      </c>
      <c r="R502" s="85">
        <v>5</v>
      </c>
      <c r="S502" s="85">
        <v>5</v>
      </c>
      <c r="T502" s="85">
        <v>5</v>
      </c>
      <c r="U502" s="85">
        <v>5</v>
      </c>
      <c r="V502" s="85">
        <v>5</v>
      </c>
      <c r="W502" s="85">
        <v>5</v>
      </c>
      <c r="X502" s="85">
        <v>5</v>
      </c>
    </row>
    <row r="503" spans="1:24" ht="39.75" customHeight="1">
      <c r="A503" s="66"/>
      <c r="B503" s="72"/>
      <c r="C503" s="61"/>
      <c r="D503" s="61"/>
      <c r="E503" s="62"/>
      <c r="F503" s="36" t="s">
        <v>34</v>
      </c>
      <c r="G503" s="35">
        <f t="shared" si="415"/>
        <v>13313.3</v>
      </c>
      <c r="H503" s="35">
        <v>0</v>
      </c>
      <c r="I503" s="35">
        <v>2250</v>
      </c>
      <c r="J503" s="9">
        <v>3263.3</v>
      </c>
      <c r="K503" s="9">
        <v>1800</v>
      </c>
      <c r="L503" s="9">
        <v>2000</v>
      </c>
      <c r="M503" s="9">
        <v>2000</v>
      </c>
      <c r="N503" s="9">
        <v>2000</v>
      </c>
      <c r="O503" s="84"/>
      <c r="P503" s="64"/>
      <c r="Q503" s="85"/>
      <c r="R503" s="85"/>
      <c r="S503" s="85"/>
      <c r="T503" s="85"/>
      <c r="U503" s="85"/>
      <c r="V503" s="85"/>
      <c r="W503" s="85"/>
      <c r="X503" s="85"/>
    </row>
    <row r="504" spans="1:24" ht="39.75" customHeight="1">
      <c r="A504" s="66"/>
      <c r="B504" s="72"/>
      <c r="C504" s="61"/>
      <c r="D504" s="61"/>
      <c r="E504" s="62"/>
      <c r="F504" s="36" t="s">
        <v>32</v>
      </c>
      <c r="G504" s="35">
        <f t="shared" si="415"/>
        <v>0</v>
      </c>
      <c r="H504" s="21">
        <v>0</v>
      </c>
      <c r="I504" s="21">
        <v>0</v>
      </c>
      <c r="J504" s="7">
        <v>0</v>
      </c>
      <c r="K504" s="7">
        <v>0</v>
      </c>
      <c r="L504" s="7">
        <v>0</v>
      </c>
      <c r="M504" s="7">
        <v>0</v>
      </c>
      <c r="N504" s="7">
        <v>0</v>
      </c>
      <c r="O504" s="84"/>
      <c r="P504" s="64"/>
      <c r="Q504" s="85"/>
      <c r="R504" s="85"/>
      <c r="S504" s="85"/>
      <c r="T504" s="85"/>
      <c r="U504" s="85"/>
      <c r="V504" s="85"/>
      <c r="W504" s="85"/>
      <c r="X504" s="85"/>
    </row>
    <row r="505" spans="1:24" ht="39.75" customHeight="1">
      <c r="A505" s="66"/>
      <c r="B505" s="72"/>
      <c r="C505" s="61"/>
      <c r="D505" s="61"/>
      <c r="E505" s="62"/>
      <c r="F505" s="37" t="s">
        <v>33</v>
      </c>
      <c r="G505" s="35">
        <f t="shared" si="415"/>
        <v>0</v>
      </c>
      <c r="H505" s="21">
        <v>0</v>
      </c>
      <c r="I505" s="21">
        <v>0</v>
      </c>
      <c r="J505" s="7">
        <v>0</v>
      </c>
      <c r="K505" s="7">
        <v>0</v>
      </c>
      <c r="L505" s="7">
        <v>0</v>
      </c>
      <c r="M505" s="7">
        <v>0</v>
      </c>
      <c r="N505" s="7">
        <v>0</v>
      </c>
      <c r="O505" s="74"/>
      <c r="P505" s="64"/>
      <c r="Q505" s="85"/>
      <c r="R505" s="85"/>
      <c r="S505" s="85"/>
      <c r="T505" s="85"/>
      <c r="U505" s="85"/>
      <c r="V505" s="85"/>
      <c r="W505" s="85"/>
      <c r="X505" s="85"/>
    </row>
    <row r="506" spans="1:24" ht="21.75" customHeight="1">
      <c r="A506" s="65" t="s">
        <v>102</v>
      </c>
      <c r="B506" s="71" t="s">
        <v>152</v>
      </c>
      <c r="C506" s="60" t="s">
        <v>145</v>
      </c>
      <c r="D506" s="60" t="s">
        <v>229</v>
      </c>
      <c r="E506" s="62" t="s">
        <v>31</v>
      </c>
      <c r="F506" s="36" t="s">
        <v>15</v>
      </c>
      <c r="G506" s="35">
        <f t="shared" ref="G506:G509" si="426">SUM(H506:N506)</f>
        <v>60000</v>
      </c>
      <c r="H506" s="35">
        <f t="shared" ref="H506:N506" si="427">H507</f>
        <v>0</v>
      </c>
      <c r="I506" s="35">
        <f t="shared" si="427"/>
        <v>0</v>
      </c>
      <c r="J506" s="9">
        <f t="shared" si="427"/>
        <v>0</v>
      </c>
      <c r="K506" s="9">
        <f t="shared" si="427"/>
        <v>0</v>
      </c>
      <c r="L506" s="9">
        <f t="shared" si="427"/>
        <v>20000</v>
      </c>
      <c r="M506" s="9">
        <f t="shared" si="427"/>
        <v>20000</v>
      </c>
      <c r="N506" s="9">
        <f t="shared" si="427"/>
        <v>20000</v>
      </c>
      <c r="O506" s="69" t="s">
        <v>14</v>
      </c>
      <c r="P506" s="69" t="s">
        <v>14</v>
      </c>
      <c r="Q506" s="69" t="s">
        <v>14</v>
      </c>
      <c r="R506" s="69" t="s">
        <v>14</v>
      </c>
      <c r="S506" s="69" t="s">
        <v>14</v>
      </c>
      <c r="T506" s="69" t="s">
        <v>14</v>
      </c>
      <c r="U506" s="69" t="s">
        <v>14</v>
      </c>
      <c r="V506" s="69" t="s">
        <v>14</v>
      </c>
      <c r="W506" s="69" t="s">
        <v>14</v>
      </c>
      <c r="X506" s="69" t="s">
        <v>14</v>
      </c>
    </row>
    <row r="507" spans="1:24" ht="39.75" customHeight="1">
      <c r="A507" s="66"/>
      <c r="B507" s="72"/>
      <c r="C507" s="61"/>
      <c r="D507" s="61"/>
      <c r="E507" s="62"/>
      <c r="F507" s="36" t="s">
        <v>34</v>
      </c>
      <c r="G507" s="35">
        <f t="shared" si="426"/>
        <v>60000</v>
      </c>
      <c r="H507" s="35">
        <v>0</v>
      </c>
      <c r="I507" s="35">
        <v>0</v>
      </c>
      <c r="J507" s="9">
        <v>0</v>
      </c>
      <c r="K507" s="9">
        <v>0</v>
      </c>
      <c r="L507" s="9">
        <v>20000</v>
      </c>
      <c r="M507" s="9">
        <v>20000</v>
      </c>
      <c r="N507" s="9">
        <v>20000</v>
      </c>
      <c r="O507" s="70"/>
      <c r="P507" s="70"/>
      <c r="Q507" s="70"/>
      <c r="R507" s="70"/>
      <c r="S507" s="70"/>
      <c r="T507" s="70"/>
      <c r="U507" s="70"/>
      <c r="V507" s="70"/>
      <c r="W507" s="70"/>
      <c r="X507" s="70"/>
    </row>
    <row r="508" spans="1:24" ht="39.75" customHeight="1">
      <c r="A508" s="66"/>
      <c r="B508" s="72"/>
      <c r="C508" s="61"/>
      <c r="D508" s="61"/>
      <c r="E508" s="62"/>
      <c r="F508" s="36" t="s">
        <v>32</v>
      </c>
      <c r="G508" s="35">
        <f t="shared" si="426"/>
        <v>0</v>
      </c>
      <c r="H508" s="21">
        <v>0</v>
      </c>
      <c r="I508" s="21">
        <v>0</v>
      </c>
      <c r="J508" s="7">
        <v>0</v>
      </c>
      <c r="K508" s="7">
        <v>0</v>
      </c>
      <c r="L508" s="7">
        <v>0</v>
      </c>
      <c r="M508" s="7">
        <v>0</v>
      </c>
      <c r="N508" s="7">
        <v>0</v>
      </c>
      <c r="O508" s="70"/>
      <c r="P508" s="70"/>
      <c r="Q508" s="70"/>
      <c r="R508" s="70"/>
      <c r="S508" s="70"/>
      <c r="T508" s="70"/>
      <c r="U508" s="70"/>
      <c r="V508" s="70"/>
      <c r="W508" s="70"/>
      <c r="X508" s="70"/>
    </row>
    <row r="509" spans="1:24" ht="39.75" customHeight="1">
      <c r="A509" s="87"/>
      <c r="B509" s="88"/>
      <c r="C509" s="61"/>
      <c r="D509" s="61"/>
      <c r="E509" s="62"/>
      <c r="F509" s="37" t="s">
        <v>33</v>
      </c>
      <c r="G509" s="35">
        <f t="shared" si="426"/>
        <v>0</v>
      </c>
      <c r="H509" s="21">
        <v>0</v>
      </c>
      <c r="I509" s="21">
        <v>0</v>
      </c>
      <c r="J509" s="7">
        <v>0</v>
      </c>
      <c r="K509" s="7">
        <v>0</v>
      </c>
      <c r="L509" s="7">
        <v>0</v>
      </c>
      <c r="M509" s="7">
        <v>0</v>
      </c>
      <c r="N509" s="7">
        <v>0</v>
      </c>
      <c r="O509" s="63"/>
      <c r="P509" s="63"/>
      <c r="Q509" s="63"/>
      <c r="R509" s="63"/>
      <c r="S509" s="63"/>
      <c r="T509" s="63"/>
      <c r="U509" s="63"/>
      <c r="V509" s="63"/>
      <c r="W509" s="63"/>
      <c r="X509" s="63"/>
    </row>
    <row r="510" spans="1:24" ht="21.75" hidden="1" customHeight="1">
      <c r="A510" s="65" t="s">
        <v>103</v>
      </c>
      <c r="B510" s="71" t="s">
        <v>151</v>
      </c>
      <c r="C510" s="60" t="s">
        <v>145</v>
      </c>
      <c r="D510" s="60" t="s">
        <v>229</v>
      </c>
      <c r="E510" s="62" t="s">
        <v>31</v>
      </c>
      <c r="F510" s="36" t="s">
        <v>15</v>
      </c>
      <c r="G510" s="35">
        <f t="shared" si="415"/>
        <v>0</v>
      </c>
      <c r="H510" s="35">
        <f t="shared" ref="H510:N510" si="428">H511</f>
        <v>0</v>
      </c>
      <c r="I510" s="35">
        <f t="shared" si="428"/>
        <v>0</v>
      </c>
      <c r="J510" s="9">
        <f t="shared" si="428"/>
        <v>0</v>
      </c>
      <c r="K510" s="9">
        <f t="shared" si="428"/>
        <v>0</v>
      </c>
      <c r="L510" s="9">
        <f t="shared" si="428"/>
        <v>0</v>
      </c>
      <c r="M510" s="9">
        <f t="shared" si="428"/>
        <v>0</v>
      </c>
      <c r="N510" s="9">
        <f t="shared" si="428"/>
        <v>0</v>
      </c>
      <c r="O510" s="69" t="s">
        <v>14</v>
      </c>
      <c r="P510" s="69" t="s">
        <v>14</v>
      </c>
      <c r="Q510" s="69" t="s">
        <v>14</v>
      </c>
      <c r="R510" s="69" t="s">
        <v>14</v>
      </c>
      <c r="S510" s="69" t="s">
        <v>14</v>
      </c>
      <c r="T510" s="69" t="s">
        <v>14</v>
      </c>
      <c r="U510" s="69" t="s">
        <v>14</v>
      </c>
      <c r="V510" s="69" t="s">
        <v>14</v>
      </c>
      <c r="W510" s="69" t="s">
        <v>14</v>
      </c>
      <c r="X510" s="69" t="s">
        <v>14</v>
      </c>
    </row>
    <row r="511" spans="1:24" ht="39.75" hidden="1" customHeight="1">
      <c r="A511" s="66"/>
      <c r="B511" s="72"/>
      <c r="C511" s="61"/>
      <c r="D511" s="61"/>
      <c r="E511" s="62"/>
      <c r="F511" s="36" t="s">
        <v>34</v>
      </c>
      <c r="G511" s="35">
        <f t="shared" si="415"/>
        <v>0</v>
      </c>
      <c r="H511" s="35">
        <v>0</v>
      </c>
      <c r="I511" s="35">
        <v>0</v>
      </c>
      <c r="J511" s="9">
        <v>0</v>
      </c>
      <c r="K511" s="9">
        <v>0</v>
      </c>
      <c r="L511" s="9">
        <v>0</v>
      </c>
      <c r="M511" s="9">
        <v>0</v>
      </c>
      <c r="N511" s="9">
        <v>0</v>
      </c>
      <c r="O511" s="70"/>
      <c r="P511" s="70"/>
      <c r="Q511" s="70"/>
      <c r="R511" s="70"/>
      <c r="S511" s="70"/>
      <c r="T511" s="70"/>
      <c r="U511" s="70"/>
      <c r="V511" s="70"/>
      <c r="W511" s="70"/>
      <c r="X511" s="70"/>
    </row>
    <row r="512" spans="1:24" ht="39.75" hidden="1" customHeight="1">
      <c r="A512" s="66"/>
      <c r="B512" s="72"/>
      <c r="C512" s="61"/>
      <c r="D512" s="61"/>
      <c r="E512" s="62"/>
      <c r="F512" s="36" t="s">
        <v>32</v>
      </c>
      <c r="G512" s="35">
        <f t="shared" si="415"/>
        <v>0</v>
      </c>
      <c r="H512" s="21">
        <v>0</v>
      </c>
      <c r="I512" s="21">
        <v>0</v>
      </c>
      <c r="J512" s="7">
        <v>0</v>
      </c>
      <c r="K512" s="7">
        <v>0</v>
      </c>
      <c r="L512" s="7">
        <v>0</v>
      </c>
      <c r="M512" s="7">
        <v>0</v>
      </c>
      <c r="N512" s="7">
        <v>0</v>
      </c>
      <c r="O512" s="70"/>
      <c r="P512" s="70"/>
      <c r="Q512" s="70"/>
      <c r="R512" s="70"/>
      <c r="S512" s="70"/>
      <c r="T512" s="70"/>
      <c r="U512" s="70"/>
      <c r="V512" s="70"/>
      <c r="W512" s="70"/>
      <c r="X512" s="70"/>
    </row>
    <row r="513" spans="1:24" ht="39.75" hidden="1" customHeight="1">
      <c r="A513" s="66"/>
      <c r="B513" s="72"/>
      <c r="C513" s="61"/>
      <c r="D513" s="61"/>
      <c r="E513" s="62"/>
      <c r="F513" s="37" t="s">
        <v>33</v>
      </c>
      <c r="G513" s="35">
        <f t="shared" si="415"/>
        <v>0</v>
      </c>
      <c r="H513" s="21">
        <v>0</v>
      </c>
      <c r="I513" s="21">
        <v>0</v>
      </c>
      <c r="J513" s="7">
        <v>0</v>
      </c>
      <c r="K513" s="7">
        <v>0</v>
      </c>
      <c r="L513" s="7">
        <v>0</v>
      </c>
      <c r="M513" s="7">
        <v>0</v>
      </c>
      <c r="N513" s="7">
        <v>0</v>
      </c>
      <c r="O513" s="63"/>
      <c r="P513" s="63"/>
      <c r="Q513" s="63"/>
      <c r="R513" s="63"/>
      <c r="S513" s="63"/>
      <c r="T513" s="63"/>
      <c r="U513" s="63"/>
      <c r="V513" s="63"/>
      <c r="W513" s="63"/>
      <c r="X513" s="63"/>
    </row>
    <row r="514" spans="1:24" ht="21" customHeight="1">
      <c r="A514" s="80" t="s">
        <v>150</v>
      </c>
      <c r="B514" s="80"/>
      <c r="C514" s="60" t="s">
        <v>145</v>
      </c>
      <c r="D514" s="60" t="s">
        <v>229</v>
      </c>
      <c r="E514" s="62" t="s">
        <v>31</v>
      </c>
      <c r="F514" s="36" t="s">
        <v>15</v>
      </c>
      <c r="G514" s="35">
        <f t="shared" si="415"/>
        <v>90753.1</v>
      </c>
      <c r="H514" s="35">
        <f>H515</f>
        <v>0</v>
      </c>
      <c r="I514" s="35">
        <f t="shared" ref="I514:N514" si="429">I515</f>
        <v>4623</v>
      </c>
      <c r="J514" s="9">
        <f t="shared" si="429"/>
        <v>4930.1000000000004</v>
      </c>
      <c r="K514" s="9">
        <f t="shared" si="429"/>
        <v>7700</v>
      </c>
      <c r="L514" s="9">
        <f t="shared" si="429"/>
        <v>24500</v>
      </c>
      <c r="M514" s="9">
        <f t="shared" si="429"/>
        <v>24500</v>
      </c>
      <c r="N514" s="9">
        <f t="shared" si="429"/>
        <v>24500</v>
      </c>
      <c r="O514" s="69" t="s">
        <v>14</v>
      </c>
      <c r="P514" s="69" t="s">
        <v>14</v>
      </c>
      <c r="Q514" s="69" t="s">
        <v>14</v>
      </c>
      <c r="R514" s="69" t="s">
        <v>14</v>
      </c>
      <c r="S514" s="69" t="s">
        <v>14</v>
      </c>
      <c r="T514" s="69" t="s">
        <v>14</v>
      </c>
      <c r="U514" s="69" t="s">
        <v>14</v>
      </c>
      <c r="V514" s="69" t="s">
        <v>14</v>
      </c>
      <c r="W514" s="69" t="s">
        <v>14</v>
      </c>
      <c r="X514" s="69" t="s">
        <v>14</v>
      </c>
    </row>
    <row r="515" spans="1:24" ht="39.75" customHeight="1">
      <c r="A515" s="80"/>
      <c r="B515" s="80"/>
      <c r="C515" s="61"/>
      <c r="D515" s="61"/>
      <c r="E515" s="62"/>
      <c r="F515" s="36" t="s">
        <v>34</v>
      </c>
      <c r="G515" s="35">
        <f t="shared" si="415"/>
        <v>90753.1</v>
      </c>
      <c r="H515" s="35">
        <f>H487</f>
        <v>0</v>
      </c>
      <c r="I515" s="35">
        <f t="shared" ref="I515:K515" si="430">I487</f>
        <v>4623</v>
      </c>
      <c r="J515" s="9">
        <f t="shared" si="430"/>
        <v>4930.1000000000004</v>
      </c>
      <c r="K515" s="9">
        <f t="shared" si="430"/>
        <v>7700</v>
      </c>
      <c r="L515" s="9">
        <f t="shared" ref="L515:M515" si="431">L487</f>
        <v>24500</v>
      </c>
      <c r="M515" s="9">
        <f t="shared" si="431"/>
        <v>24500</v>
      </c>
      <c r="N515" s="9">
        <f t="shared" ref="N515" si="432">N487</f>
        <v>24500</v>
      </c>
      <c r="O515" s="70"/>
      <c r="P515" s="70"/>
      <c r="Q515" s="70"/>
      <c r="R515" s="70"/>
      <c r="S515" s="70"/>
      <c r="T515" s="70"/>
      <c r="U515" s="70"/>
      <c r="V515" s="70"/>
      <c r="W515" s="70"/>
      <c r="X515" s="70"/>
    </row>
    <row r="516" spans="1:24" ht="39.75" customHeight="1">
      <c r="A516" s="80"/>
      <c r="B516" s="80"/>
      <c r="C516" s="61"/>
      <c r="D516" s="61"/>
      <c r="E516" s="62"/>
      <c r="F516" s="36" t="s">
        <v>32</v>
      </c>
      <c r="G516" s="35">
        <f t="shared" si="415"/>
        <v>0</v>
      </c>
      <c r="H516" s="21">
        <v>0</v>
      </c>
      <c r="I516" s="21">
        <v>0</v>
      </c>
      <c r="J516" s="7">
        <v>0</v>
      </c>
      <c r="K516" s="7">
        <v>0</v>
      </c>
      <c r="L516" s="7">
        <v>0</v>
      </c>
      <c r="M516" s="7">
        <v>0</v>
      </c>
      <c r="N516" s="7">
        <v>0</v>
      </c>
      <c r="O516" s="70"/>
      <c r="P516" s="70"/>
      <c r="Q516" s="70"/>
      <c r="R516" s="70"/>
      <c r="S516" s="70"/>
      <c r="T516" s="70"/>
      <c r="U516" s="70"/>
      <c r="V516" s="70"/>
      <c r="W516" s="70"/>
      <c r="X516" s="70"/>
    </row>
    <row r="517" spans="1:24" ht="39.75" customHeight="1">
      <c r="A517" s="80"/>
      <c r="B517" s="80"/>
      <c r="C517" s="61"/>
      <c r="D517" s="61"/>
      <c r="E517" s="62"/>
      <c r="F517" s="37" t="s">
        <v>33</v>
      </c>
      <c r="G517" s="35">
        <f t="shared" si="415"/>
        <v>0</v>
      </c>
      <c r="H517" s="21">
        <v>0</v>
      </c>
      <c r="I517" s="21">
        <v>0</v>
      </c>
      <c r="J517" s="7">
        <v>0</v>
      </c>
      <c r="K517" s="7">
        <v>0</v>
      </c>
      <c r="L517" s="7">
        <v>0</v>
      </c>
      <c r="M517" s="7">
        <v>0</v>
      </c>
      <c r="N517" s="7">
        <v>0</v>
      </c>
      <c r="O517" s="70"/>
      <c r="P517" s="70"/>
      <c r="Q517" s="70"/>
      <c r="R517" s="70"/>
      <c r="S517" s="70"/>
      <c r="T517" s="70"/>
      <c r="U517" s="70"/>
      <c r="V517" s="70"/>
      <c r="W517" s="70"/>
      <c r="X517" s="70"/>
    </row>
    <row r="518" spans="1:24" ht="48" customHeight="1">
      <c r="A518" s="80" t="s">
        <v>65</v>
      </c>
      <c r="B518" s="80"/>
      <c r="C518" s="47" t="s">
        <v>145</v>
      </c>
      <c r="D518" s="47" t="s">
        <v>229</v>
      </c>
      <c r="E518" s="34" t="s">
        <v>14</v>
      </c>
      <c r="F518" s="34" t="s">
        <v>14</v>
      </c>
      <c r="G518" s="34" t="s">
        <v>14</v>
      </c>
      <c r="H518" s="54" t="s">
        <v>14</v>
      </c>
      <c r="I518" s="54" t="s">
        <v>14</v>
      </c>
      <c r="J518" s="50" t="s">
        <v>14</v>
      </c>
      <c r="K518" s="50" t="s">
        <v>14</v>
      </c>
      <c r="L518" s="50" t="s">
        <v>14</v>
      </c>
      <c r="M518" s="26" t="s">
        <v>14</v>
      </c>
      <c r="N518" s="2" t="s">
        <v>14</v>
      </c>
      <c r="O518" s="10" t="s">
        <v>14</v>
      </c>
      <c r="P518" s="10" t="s">
        <v>14</v>
      </c>
      <c r="Q518" s="10" t="s">
        <v>14</v>
      </c>
      <c r="R518" s="32" t="s">
        <v>14</v>
      </c>
      <c r="S518" s="32" t="s">
        <v>14</v>
      </c>
      <c r="T518" s="32" t="s">
        <v>14</v>
      </c>
      <c r="U518" s="32" t="s">
        <v>14</v>
      </c>
      <c r="V518" s="32" t="s">
        <v>14</v>
      </c>
      <c r="W518" s="25" t="s">
        <v>14</v>
      </c>
      <c r="X518" s="10" t="s">
        <v>14</v>
      </c>
    </row>
    <row r="519" spans="1:24" ht="21.75" customHeight="1">
      <c r="A519" s="65" t="s">
        <v>20</v>
      </c>
      <c r="B519" s="71" t="s">
        <v>66</v>
      </c>
      <c r="C519" s="60" t="s">
        <v>145</v>
      </c>
      <c r="D519" s="60" t="s">
        <v>229</v>
      </c>
      <c r="E519" s="62" t="s">
        <v>31</v>
      </c>
      <c r="F519" s="36" t="s">
        <v>15</v>
      </c>
      <c r="G519" s="35">
        <f t="shared" ref="G519:G542" si="433">SUM(H519:N519)</f>
        <v>355000</v>
      </c>
      <c r="H519" s="35">
        <f t="shared" ref="H519:N519" si="434">H520</f>
        <v>25000</v>
      </c>
      <c r="I519" s="35">
        <f t="shared" si="434"/>
        <v>55000</v>
      </c>
      <c r="J519" s="9">
        <f t="shared" si="434"/>
        <v>55000</v>
      </c>
      <c r="K519" s="9">
        <f t="shared" si="434"/>
        <v>55000</v>
      </c>
      <c r="L519" s="9">
        <f t="shared" si="434"/>
        <v>55000</v>
      </c>
      <c r="M519" s="9">
        <f t="shared" si="434"/>
        <v>55000</v>
      </c>
      <c r="N519" s="9">
        <f t="shared" si="434"/>
        <v>55000</v>
      </c>
      <c r="O519" s="69" t="s">
        <v>14</v>
      </c>
      <c r="P519" s="69" t="s">
        <v>14</v>
      </c>
      <c r="Q519" s="69" t="s">
        <v>14</v>
      </c>
      <c r="R519" s="69" t="s">
        <v>14</v>
      </c>
      <c r="S519" s="69" t="s">
        <v>14</v>
      </c>
      <c r="T519" s="69" t="s">
        <v>14</v>
      </c>
      <c r="U519" s="69" t="s">
        <v>14</v>
      </c>
      <c r="V519" s="69" t="s">
        <v>14</v>
      </c>
      <c r="W519" s="69" t="s">
        <v>14</v>
      </c>
      <c r="X519" s="69" t="s">
        <v>14</v>
      </c>
    </row>
    <row r="520" spans="1:24" ht="39.75" customHeight="1">
      <c r="A520" s="66"/>
      <c r="B520" s="72"/>
      <c r="C520" s="61"/>
      <c r="D520" s="61"/>
      <c r="E520" s="62"/>
      <c r="F520" s="36" t="s">
        <v>34</v>
      </c>
      <c r="G520" s="35">
        <f t="shared" si="433"/>
        <v>355000</v>
      </c>
      <c r="H520" s="35">
        <f>H524+H532</f>
        <v>25000</v>
      </c>
      <c r="I520" s="35">
        <f t="shared" ref="I520:K520" si="435">I524+I532</f>
        <v>55000</v>
      </c>
      <c r="J520" s="9">
        <f t="shared" si="435"/>
        <v>55000</v>
      </c>
      <c r="K520" s="9">
        <f t="shared" si="435"/>
        <v>55000</v>
      </c>
      <c r="L520" s="9">
        <f t="shared" ref="L520:M520" si="436">L524+L532</f>
        <v>55000</v>
      </c>
      <c r="M520" s="9">
        <f t="shared" si="436"/>
        <v>55000</v>
      </c>
      <c r="N520" s="9">
        <f t="shared" ref="N520" si="437">N524+N532</f>
        <v>55000</v>
      </c>
      <c r="O520" s="70"/>
      <c r="P520" s="70"/>
      <c r="Q520" s="70"/>
      <c r="R520" s="70"/>
      <c r="S520" s="70"/>
      <c r="T520" s="70"/>
      <c r="U520" s="70"/>
      <c r="V520" s="70"/>
      <c r="W520" s="70"/>
      <c r="X520" s="70"/>
    </row>
    <row r="521" spans="1:24" ht="39.75" customHeight="1">
      <c r="A521" s="66"/>
      <c r="B521" s="72"/>
      <c r="C521" s="61"/>
      <c r="D521" s="61"/>
      <c r="E521" s="62"/>
      <c r="F521" s="36" t="s">
        <v>32</v>
      </c>
      <c r="G521" s="35">
        <f t="shared" si="433"/>
        <v>0</v>
      </c>
      <c r="H521" s="21">
        <v>0</v>
      </c>
      <c r="I521" s="21">
        <v>0</v>
      </c>
      <c r="J521" s="7">
        <v>0</v>
      </c>
      <c r="K521" s="7">
        <v>0</v>
      </c>
      <c r="L521" s="7">
        <v>0</v>
      </c>
      <c r="M521" s="7">
        <v>0</v>
      </c>
      <c r="N521" s="7">
        <v>0</v>
      </c>
      <c r="O521" s="70"/>
      <c r="P521" s="70"/>
      <c r="Q521" s="70"/>
      <c r="R521" s="70"/>
      <c r="S521" s="70"/>
      <c r="T521" s="70"/>
      <c r="U521" s="70"/>
      <c r="V521" s="70"/>
      <c r="W521" s="70"/>
      <c r="X521" s="70"/>
    </row>
    <row r="522" spans="1:24" ht="39.75" customHeight="1">
      <c r="A522" s="66"/>
      <c r="B522" s="72"/>
      <c r="C522" s="61"/>
      <c r="D522" s="61"/>
      <c r="E522" s="62"/>
      <c r="F522" s="37" t="s">
        <v>33</v>
      </c>
      <c r="G522" s="35">
        <f t="shared" si="433"/>
        <v>0</v>
      </c>
      <c r="H522" s="21">
        <v>0</v>
      </c>
      <c r="I522" s="21">
        <v>0</v>
      </c>
      <c r="J522" s="7">
        <v>0</v>
      </c>
      <c r="K522" s="7">
        <v>0</v>
      </c>
      <c r="L522" s="7">
        <v>0</v>
      </c>
      <c r="M522" s="7">
        <v>0</v>
      </c>
      <c r="N522" s="7">
        <v>0</v>
      </c>
      <c r="O522" s="70"/>
      <c r="P522" s="70"/>
      <c r="Q522" s="70"/>
      <c r="R522" s="70"/>
      <c r="S522" s="70"/>
      <c r="T522" s="70"/>
      <c r="U522" s="70"/>
      <c r="V522" s="70"/>
      <c r="W522" s="70"/>
      <c r="X522" s="70"/>
    </row>
    <row r="523" spans="1:24" ht="21.75" customHeight="1">
      <c r="A523" s="65" t="s">
        <v>17</v>
      </c>
      <c r="B523" s="71" t="s">
        <v>61</v>
      </c>
      <c r="C523" s="60" t="s">
        <v>145</v>
      </c>
      <c r="D523" s="60" t="s">
        <v>229</v>
      </c>
      <c r="E523" s="62" t="s">
        <v>31</v>
      </c>
      <c r="F523" s="36" t="s">
        <v>15</v>
      </c>
      <c r="G523" s="35">
        <f t="shared" si="433"/>
        <v>35000</v>
      </c>
      <c r="H523" s="35">
        <f t="shared" ref="H523:N523" si="438">H524</f>
        <v>5000</v>
      </c>
      <c r="I523" s="35">
        <f t="shared" si="438"/>
        <v>5000</v>
      </c>
      <c r="J523" s="9">
        <f t="shared" si="438"/>
        <v>5000</v>
      </c>
      <c r="K523" s="9">
        <f t="shared" si="438"/>
        <v>5000</v>
      </c>
      <c r="L523" s="9">
        <f t="shared" si="438"/>
        <v>5000</v>
      </c>
      <c r="M523" s="9">
        <f t="shared" si="438"/>
        <v>5000</v>
      </c>
      <c r="N523" s="9">
        <f t="shared" si="438"/>
        <v>5000</v>
      </c>
      <c r="O523" s="69" t="s">
        <v>14</v>
      </c>
      <c r="P523" s="69" t="s">
        <v>14</v>
      </c>
      <c r="Q523" s="69" t="s">
        <v>14</v>
      </c>
      <c r="R523" s="69" t="s">
        <v>14</v>
      </c>
      <c r="S523" s="69" t="s">
        <v>14</v>
      </c>
      <c r="T523" s="69" t="s">
        <v>14</v>
      </c>
      <c r="U523" s="69" t="s">
        <v>14</v>
      </c>
      <c r="V523" s="69" t="s">
        <v>14</v>
      </c>
      <c r="W523" s="69" t="s">
        <v>14</v>
      </c>
      <c r="X523" s="69" t="s">
        <v>14</v>
      </c>
    </row>
    <row r="524" spans="1:24" ht="39.75" customHeight="1">
      <c r="A524" s="66"/>
      <c r="B524" s="72"/>
      <c r="C524" s="61"/>
      <c r="D524" s="61"/>
      <c r="E524" s="62"/>
      <c r="F524" s="36" t="s">
        <v>34</v>
      </c>
      <c r="G524" s="35">
        <f t="shared" si="433"/>
        <v>35000</v>
      </c>
      <c r="H524" s="35">
        <f t="shared" ref="H524:K524" si="439">H528</f>
        <v>5000</v>
      </c>
      <c r="I524" s="35">
        <f t="shared" si="439"/>
        <v>5000</v>
      </c>
      <c r="J524" s="9">
        <f t="shared" si="439"/>
        <v>5000</v>
      </c>
      <c r="K524" s="9">
        <f t="shared" si="439"/>
        <v>5000</v>
      </c>
      <c r="L524" s="9">
        <f t="shared" ref="L524:M524" si="440">L528</f>
        <v>5000</v>
      </c>
      <c r="M524" s="9">
        <f t="shared" si="440"/>
        <v>5000</v>
      </c>
      <c r="N524" s="9">
        <f t="shared" ref="N524" si="441">N528</f>
        <v>5000</v>
      </c>
      <c r="O524" s="70"/>
      <c r="P524" s="70"/>
      <c r="Q524" s="70"/>
      <c r="R524" s="70"/>
      <c r="S524" s="70"/>
      <c r="T524" s="70"/>
      <c r="U524" s="70"/>
      <c r="V524" s="70"/>
      <c r="W524" s="70"/>
      <c r="X524" s="70"/>
    </row>
    <row r="525" spans="1:24" ht="39.75" customHeight="1">
      <c r="A525" s="66"/>
      <c r="B525" s="72"/>
      <c r="C525" s="61"/>
      <c r="D525" s="61"/>
      <c r="E525" s="62"/>
      <c r="F525" s="36" t="s">
        <v>32</v>
      </c>
      <c r="G525" s="35">
        <f t="shared" si="433"/>
        <v>0</v>
      </c>
      <c r="H525" s="21">
        <v>0</v>
      </c>
      <c r="I525" s="21">
        <v>0</v>
      </c>
      <c r="J525" s="7">
        <v>0</v>
      </c>
      <c r="K525" s="7">
        <v>0</v>
      </c>
      <c r="L525" s="7">
        <v>0</v>
      </c>
      <c r="M525" s="7">
        <v>0</v>
      </c>
      <c r="N525" s="7">
        <v>0</v>
      </c>
      <c r="O525" s="70"/>
      <c r="P525" s="70"/>
      <c r="Q525" s="70"/>
      <c r="R525" s="70"/>
      <c r="S525" s="70"/>
      <c r="T525" s="70"/>
      <c r="U525" s="70"/>
      <c r="V525" s="70"/>
      <c r="W525" s="70"/>
      <c r="X525" s="70"/>
    </row>
    <row r="526" spans="1:24" ht="39.75" customHeight="1">
      <c r="A526" s="66"/>
      <c r="B526" s="72"/>
      <c r="C526" s="61"/>
      <c r="D526" s="61"/>
      <c r="E526" s="62"/>
      <c r="F526" s="37" t="s">
        <v>33</v>
      </c>
      <c r="G526" s="35">
        <f t="shared" si="433"/>
        <v>0</v>
      </c>
      <c r="H526" s="21">
        <v>0</v>
      </c>
      <c r="I526" s="21">
        <v>0</v>
      </c>
      <c r="J526" s="7">
        <v>0</v>
      </c>
      <c r="K526" s="7">
        <v>0</v>
      </c>
      <c r="L526" s="7">
        <v>0</v>
      </c>
      <c r="M526" s="7">
        <v>0</v>
      </c>
      <c r="N526" s="7">
        <v>0</v>
      </c>
      <c r="O526" s="70"/>
      <c r="P526" s="70"/>
      <c r="Q526" s="70"/>
      <c r="R526" s="70"/>
      <c r="S526" s="70"/>
      <c r="T526" s="70"/>
      <c r="U526" s="70"/>
      <c r="V526" s="70"/>
      <c r="W526" s="70"/>
      <c r="X526" s="70"/>
    </row>
    <row r="527" spans="1:24" ht="21.75" customHeight="1">
      <c r="A527" s="65" t="s">
        <v>21</v>
      </c>
      <c r="B527" s="71" t="s">
        <v>62</v>
      </c>
      <c r="C527" s="60" t="s">
        <v>145</v>
      </c>
      <c r="D527" s="60" t="s">
        <v>229</v>
      </c>
      <c r="E527" s="62" t="s">
        <v>31</v>
      </c>
      <c r="F527" s="36" t="s">
        <v>15</v>
      </c>
      <c r="G527" s="35">
        <f t="shared" si="433"/>
        <v>35000</v>
      </c>
      <c r="H527" s="35">
        <f t="shared" ref="H527:N527" si="442">H528</f>
        <v>5000</v>
      </c>
      <c r="I527" s="35">
        <f t="shared" si="442"/>
        <v>5000</v>
      </c>
      <c r="J527" s="9">
        <f t="shared" si="442"/>
        <v>5000</v>
      </c>
      <c r="K527" s="9">
        <f t="shared" si="442"/>
        <v>5000</v>
      </c>
      <c r="L527" s="9">
        <f t="shared" si="442"/>
        <v>5000</v>
      </c>
      <c r="M527" s="9">
        <f t="shared" si="442"/>
        <v>5000</v>
      </c>
      <c r="N527" s="9">
        <f t="shared" si="442"/>
        <v>5000</v>
      </c>
      <c r="O527" s="69" t="s">
        <v>14</v>
      </c>
      <c r="P527" s="69" t="s">
        <v>14</v>
      </c>
      <c r="Q527" s="69" t="s">
        <v>14</v>
      </c>
      <c r="R527" s="69" t="s">
        <v>14</v>
      </c>
      <c r="S527" s="69" t="s">
        <v>14</v>
      </c>
      <c r="T527" s="69" t="s">
        <v>14</v>
      </c>
      <c r="U527" s="69" t="s">
        <v>14</v>
      </c>
      <c r="V527" s="69" t="s">
        <v>14</v>
      </c>
      <c r="W527" s="69" t="s">
        <v>14</v>
      </c>
      <c r="X527" s="69" t="s">
        <v>14</v>
      </c>
    </row>
    <row r="528" spans="1:24" ht="39.75" customHeight="1">
      <c r="A528" s="66"/>
      <c r="B528" s="72"/>
      <c r="C528" s="61"/>
      <c r="D528" s="61"/>
      <c r="E528" s="62"/>
      <c r="F528" s="36" t="s">
        <v>34</v>
      </c>
      <c r="G528" s="35">
        <f t="shared" si="433"/>
        <v>35000</v>
      </c>
      <c r="H528" s="35">
        <v>5000</v>
      </c>
      <c r="I528" s="35">
        <v>5000</v>
      </c>
      <c r="J528" s="9">
        <v>5000</v>
      </c>
      <c r="K528" s="9">
        <v>5000</v>
      </c>
      <c r="L528" s="9">
        <v>5000</v>
      </c>
      <c r="M528" s="9">
        <v>5000</v>
      </c>
      <c r="N528" s="9">
        <v>5000</v>
      </c>
      <c r="O528" s="70"/>
      <c r="P528" s="70"/>
      <c r="Q528" s="70"/>
      <c r="R528" s="70"/>
      <c r="S528" s="70"/>
      <c r="T528" s="70"/>
      <c r="U528" s="70"/>
      <c r="V528" s="70"/>
      <c r="W528" s="70"/>
      <c r="X528" s="70"/>
    </row>
    <row r="529" spans="1:24" ht="39.75" customHeight="1">
      <c r="A529" s="66"/>
      <c r="B529" s="72"/>
      <c r="C529" s="61"/>
      <c r="D529" s="61"/>
      <c r="E529" s="62"/>
      <c r="F529" s="36" t="s">
        <v>32</v>
      </c>
      <c r="G529" s="35">
        <f t="shared" si="433"/>
        <v>0</v>
      </c>
      <c r="H529" s="21">
        <v>0</v>
      </c>
      <c r="I529" s="21">
        <v>0</v>
      </c>
      <c r="J529" s="7">
        <v>0</v>
      </c>
      <c r="K529" s="7">
        <v>0</v>
      </c>
      <c r="L529" s="7">
        <v>0</v>
      </c>
      <c r="M529" s="7">
        <v>0</v>
      </c>
      <c r="N529" s="7">
        <v>0</v>
      </c>
      <c r="O529" s="70"/>
      <c r="P529" s="70"/>
      <c r="Q529" s="70"/>
      <c r="R529" s="70"/>
      <c r="S529" s="70"/>
      <c r="T529" s="70"/>
      <c r="U529" s="70"/>
      <c r="V529" s="70"/>
      <c r="W529" s="70"/>
      <c r="X529" s="70"/>
    </row>
    <row r="530" spans="1:24" ht="39.75" customHeight="1">
      <c r="A530" s="66"/>
      <c r="B530" s="72"/>
      <c r="C530" s="61"/>
      <c r="D530" s="61"/>
      <c r="E530" s="62"/>
      <c r="F530" s="37" t="s">
        <v>33</v>
      </c>
      <c r="G530" s="35">
        <f t="shared" si="433"/>
        <v>0</v>
      </c>
      <c r="H530" s="21">
        <v>0</v>
      </c>
      <c r="I530" s="21">
        <v>0</v>
      </c>
      <c r="J530" s="7">
        <v>0</v>
      </c>
      <c r="K530" s="7">
        <v>0</v>
      </c>
      <c r="L530" s="7">
        <v>0</v>
      </c>
      <c r="M530" s="7">
        <v>0</v>
      </c>
      <c r="N530" s="7">
        <v>0</v>
      </c>
      <c r="O530" s="70"/>
      <c r="P530" s="70"/>
      <c r="Q530" s="70"/>
      <c r="R530" s="70"/>
      <c r="S530" s="70"/>
      <c r="T530" s="70"/>
      <c r="U530" s="70"/>
      <c r="V530" s="70"/>
      <c r="W530" s="70"/>
      <c r="X530" s="70"/>
    </row>
    <row r="531" spans="1:24" ht="21.75" customHeight="1">
      <c r="A531" s="65" t="s">
        <v>19</v>
      </c>
      <c r="B531" s="71" t="s">
        <v>63</v>
      </c>
      <c r="C531" s="60" t="s">
        <v>145</v>
      </c>
      <c r="D531" s="60" t="s">
        <v>229</v>
      </c>
      <c r="E531" s="62" t="s">
        <v>31</v>
      </c>
      <c r="F531" s="36" t="s">
        <v>15</v>
      </c>
      <c r="G531" s="35">
        <f t="shared" si="433"/>
        <v>320000</v>
      </c>
      <c r="H531" s="35">
        <f t="shared" ref="H531:N531" si="443">H532</f>
        <v>20000</v>
      </c>
      <c r="I531" s="35">
        <f t="shared" si="443"/>
        <v>50000</v>
      </c>
      <c r="J531" s="9">
        <f t="shared" si="443"/>
        <v>50000</v>
      </c>
      <c r="K531" s="9">
        <f t="shared" si="443"/>
        <v>50000</v>
      </c>
      <c r="L531" s="9">
        <f t="shared" si="443"/>
        <v>50000</v>
      </c>
      <c r="M531" s="9">
        <f t="shared" si="443"/>
        <v>50000</v>
      </c>
      <c r="N531" s="9">
        <f t="shared" si="443"/>
        <v>50000</v>
      </c>
      <c r="O531" s="69" t="s">
        <v>14</v>
      </c>
      <c r="P531" s="69" t="s">
        <v>14</v>
      </c>
      <c r="Q531" s="69" t="s">
        <v>14</v>
      </c>
      <c r="R531" s="69" t="s">
        <v>14</v>
      </c>
      <c r="S531" s="69" t="s">
        <v>14</v>
      </c>
      <c r="T531" s="69" t="s">
        <v>14</v>
      </c>
      <c r="U531" s="69" t="s">
        <v>14</v>
      </c>
      <c r="V531" s="69" t="s">
        <v>14</v>
      </c>
      <c r="W531" s="69" t="s">
        <v>14</v>
      </c>
      <c r="X531" s="69" t="s">
        <v>14</v>
      </c>
    </row>
    <row r="532" spans="1:24" ht="39.75" customHeight="1">
      <c r="A532" s="66"/>
      <c r="B532" s="72"/>
      <c r="C532" s="61"/>
      <c r="D532" s="61"/>
      <c r="E532" s="62"/>
      <c r="F532" s="36" t="s">
        <v>34</v>
      </c>
      <c r="G532" s="35">
        <f t="shared" si="433"/>
        <v>320000</v>
      </c>
      <c r="H532" s="35">
        <f t="shared" ref="H532:K532" si="444">H536</f>
        <v>20000</v>
      </c>
      <c r="I532" s="35">
        <f t="shared" si="444"/>
        <v>50000</v>
      </c>
      <c r="J532" s="9">
        <f t="shared" si="444"/>
        <v>50000</v>
      </c>
      <c r="K532" s="9">
        <f t="shared" si="444"/>
        <v>50000</v>
      </c>
      <c r="L532" s="9">
        <f t="shared" ref="L532:M532" si="445">L536</f>
        <v>50000</v>
      </c>
      <c r="M532" s="9">
        <f t="shared" si="445"/>
        <v>50000</v>
      </c>
      <c r="N532" s="9">
        <f t="shared" ref="N532" si="446">N536</f>
        <v>50000</v>
      </c>
      <c r="O532" s="70"/>
      <c r="P532" s="70"/>
      <c r="Q532" s="70"/>
      <c r="R532" s="70"/>
      <c r="S532" s="70"/>
      <c r="T532" s="70"/>
      <c r="U532" s="70"/>
      <c r="V532" s="70"/>
      <c r="W532" s="70"/>
      <c r="X532" s="70"/>
    </row>
    <row r="533" spans="1:24" ht="39.75" customHeight="1">
      <c r="A533" s="66"/>
      <c r="B533" s="72"/>
      <c r="C533" s="61"/>
      <c r="D533" s="61"/>
      <c r="E533" s="62"/>
      <c r="F533" s="36" t="s">
        <v>32</v>
      </c>
      <c r="G533" s="35">
        <f t="shared" si="433"/>
        <v>0</v>
      </c>
      <c r="H533" s="21">
        <v>0</v>
      </c>
      <c r="I533" s="21">
        <v>0</v>
      </c>
      <c r="J533" s="7">
        <v>0</v>
      </c>
      <c r="K533" s="7">
        <v>0</v>
      </c>
      <c r="L533" s="7">
        <v>0</v>
      </c>
      <c r="M533" s="7">
        <v>0</v>
      </c>
      <c r="N533" s="7">
        <v>0</v>
      </c>
      <c r="O533" s="70"/>
      <c r="P533" s="70"/>
      <c r="Q533" s="70"/>
      <c r="R533" s="70"/>
      <c r="S533" s="70"/>
      <c r="T533" s="70"/>
      <c r="U533" s="70"/>
      <c r="V533" s="70"/>
      <c r="W533" s="70"/>
      <c r="X533" s="70"/>
    </row>
    <row r="534" spans="1:24" ht="39.75" customHeight="1">
      <c r="A534" s="66"/>
      <c r="B534" s="72"/>
      <c r="C534" s="61"/>
      <c r="D534" s="61"/>
      <c r="E534" s="62"/>
      <c r="F534" s="37" t="s">
        <v>33</v>
      </c>
      <c r="G534" s="35">
        <f t="shared" si="433"/>
        <v>0</v>
      </c>
      <c r="H534" s="21">
        <v>0</v>
      </c>
      <c r="I534" s="21">
        <v>0</v>
      </c>
      <c r="J534" s="7">
        <v>0</v>
      </c>
      <c r="K534" s="7">
        <v>0</v>
      </c>
      <c r="L534" s="7">
        <v>0</v>
      </c>
      <c r="M534" s="7">
        <v>0</v>
      </c>
      <c r="N534" s="7">
        <v>0</v>
      </c>
      <c r="O534" s="70"/>
      <c r="P534" s="70"/>
      <c r="Q534" s="70"/>
      <c r="R534" s="70"/>
      <c r="S534" s="70"/>
      <c r="T534" s="70"/>
      <c r="U534" s="70"/>
      <c r="V534" s="70"/>
      <c r="W534" s="70"/>
      <c r="X534" s="70"/>
    </row>
    <row r="535" spans="1:24" ht="21.75" customHeight="1">
      <c r="A535" s="65" t="s">
        <v>24</v>
      </c>
      <c r="B535" s="71" t="s">
        <v>64</v>
      </c>
      <c r="C535" s="60" t="s">
        <v>145</v>
      </c>
      <c r="D535" s="60" t="s">
        <v>229</v>
      </c>
      <c r="E535" s="62" t="s">
        <v>31</v>
      </c>
      <c r="F535" s="36" t="s">
        <v>15</v>
      </c>
      <c r="G535" s="35">
        <f t="shared" si="433"/>
        <v>320000</v>
      </c>
      <c r="H535" s="35">
        <f t="shared" ref="H535:N535" si="447">H536</f>
        <v>20000</v>
      </c>
      <c r="I535" s="35">
        <f t="shared" si="447"/>
        <v>50000</v>
      </c>
      <c r="J535" s="9">
        <f t="shared" si="447"/>
        <v>50000</v>
      </c>
      <c r="K535" s="9">
        <f t="shared" si="447"/>
        <v>50000</v>
      </c>
      <c r="L535" s="9">
        <f t="shared" si="447"/>
        <v>50000</v>
      </c>
      <c r="M535" s="9">
        <f t="shared" si="447"/>
        <v>50000</v>
      </c>
      <c r="N535" s="9">
        <f t="shared" si="447"/>
        <v>50000</v>
      </c>
      <c r="O535" s="73" t="s">
        <v>119</v>
      </c>
      <c r="P535" s="64" t="s">
        <v>80</v>
      </c>
      <c r="Q535" s="85">
        <f>SUM(R535:X538)</f>
        <v>196</v>
      </c>
      <c r="R535" s="76">
        <v>34</v>
      </c>
      <c r="S535" s="76">
        <v>32</v>
      </c>
      <c r="T535" s="76">
        <v>30</v>
      </c>
      <c r="U535" s="76">
        <v>25</v>
      </c>
      <c r="V535" s="85">
        <v>25</v>
      </c>
      <c r="W535" s="76">
        <v>25</v>
      </c>
      <c r="X535" s="85">
        <v>25</v>
      </c>
    </row>
    <row r="536" spans="1:24" ht="39.75" customHeight="1">
      <c r="A536" s="66"/>
      <c r="B536" s="72"/>
      <c r="C536" s="61"/>
      <c r="D536" s="61"/>
      <c r="E536" s="62"/>
      <c r="F536" s="36" t="s">
        <v>34</v>
      </c>
      <c r="G536" s="35">
        <f t="shared" si="433"/>
        <v>320000</v>
      </c>
      <c r="H536" s="35">
        <v>20000</v>
      </c>
      <c r="I536" s="35">
        <v>50000</v>
      </c>
      <c r="J536" s="9">
        <v>50000</v>
      </c>
      <c r="K536" s="9">
        <v>50000</v>
      </c>
      <c r="L536" s="9">
        <v>50000</v>
      </c>
      <c r="M536" s="9">
        <v>50000</v>
      </c>
      <c r="N536" s="9">
        <v>50000</v>
      </c>
      <c r="O536" s="84"/>
      <c r="P536" s="64"/>
      <c r="Q536" s="85"/>
      <c r="R536" s="77"/>
      <c r="S536" s="77"/>
      <c r="T536" s="77"/>
      <c r="U536" s="77"/>
      <c r="V536" s="85"/>
      <c r="W536" s="77"/>
      <c r="X536" s="85"/>
    </row>
    <row r="537" spans="1:24" ht="39.75" customHeight="1">
      <c r="A537" s="66"/>
      <c r="B537" s="72"/>
      <c r="C537" s="61"/>
      <c r="D537" s="61"/>
      <c r="E537" s="62"/>
      <c r="F537" s="36" t="s">
        <v>32</v>
      </c>
      <c r="G537" s="35">
        <f t="shared" si="433"/>
        <v>0</v>
      </c>
      <c r="H537" s="21">
        <v>0</v>
      </c>
      <c r="I537" s="21">
        <v>0</v>
      </c>
      <c r="J537" s="7">
        <v>0</v>
      </c>
      <c r="K537" s="7">
        <v>0</v>
      </c>
      <c r="L537" s="7">
        <v>0</v>
      </c>
      <c r="M537" s="7">
        <v>0</v>
      </c>
      <c r="N537" s="7">
        <v>0</v>
      </c>
      <c r="O537" s="84"/>
      <c r="P537" s="64"/>
      <c r="Q537" s="85"/>
      <c r="R537" s="77"/>
      <c r="S537" s="77"/>
      <c r="T537" s="77"/>
      <c r="U537" s="77"/>
      <c r="V537" s="85"/>
      <c r="W537" s="77"/>
      <c r="X537" s="85"/>
    </row>
    <row r="538" spans="1:24" ht="39.75" customHeight="1">
      <c r="A538" s="66"/>
      <c r="B538" s="72"/>
      <c r="C538" s="61"/>
      <c r="D538" s="61"/>
      <c r="E538" s="62"/>
      <c r="F538" s="37" t="s">
        <v>33</v>
      </c>
      <c r="G538" s="35">
        <f t="shared" si="433"/>
        <v>0</v>
      </c>
      <c r="H538" s="21">
        <v>0</v>
      </c>
      <c r="I538" s="21">
        <v>0</v>
      </c>
      <c r="J538" s="7">
        <v>0</v>
      </c>
      <c r="K538" s="7">
        <v>0</v>
      </c>
      <c r="L538" s="7">
        <v>0</v>
      </c>
      <c r="M538" s="7">
        <v>0</v>
      </c>
      <c r="N538" s="7">
        <v>0</v>
      </c>
      <c r="O538" s="74"/>
      <c r="P538" s="64"/>
      <c r="Q538" s="85"/>
      <c r="R538" s="89"/>
      <c r="S538" s="89"/>
      <c r="T538" s="89"/>
      <c r="U538" s="89"/>
      <c r="V538" s="85"/>
      <c r="W538" s="89"/>
      <c r="X538" s="85"/>
    </row>
    <row r="539" spans="1:24" ht="21" customHeight="1">
      <c r="A539" s="80" t="s">
        <v>149</v>
      </c>
      <c r="B539" s="80"/>
      <c r="C539" s="60" t="s">
        <v>145</v>
      </c>
      <c r="D539" s="60" t="s">
        <v>229</v>
      </c>
      <c r="E539" s="62" t="s">
        <v>31</v>
      </c>
      <c r="F539" s="36" t="s">
        <v>15</v>
      </c>
      <c r="G539" s="35">
        <f t="shared" si="433"/>
        <v>355000</v>
      </c>
      <c r="H539" s="35">
        <f>H540</f>
        <v>25000</v>
      </c>
      <c r="I539" s="35">
        <f t="shared" ref="I539:N539" si="448">I540</f>
        <v>55000</v>
      </c>
      <c r="J539" s="9">
        <f t="shared" si="448"/>
        <v>55000</v>
      </c>
      <c r="K539" s="9">
        <f t="shared" si="448"/>
        <v>55000</v>
      </c>
      <c r="L539" s="9">
        <f t="shared" si="448"/>
        <v>55000</v>
      </c>
      <c r="M539" s="9">
        <f t="shared" si="448"/>
        <v>55000</v>
      </c>
      <c r="N539" s="9">
        <f t="shared" si="448"/>
        <v>55000</v>
      </c>
      <c r="O539" s="69" t="s">
        <v>14</v>
      </c>
      <c r="P539" s="69" t="s">
        <v>14</v>
      </c>
      <c r="Q539" s="69" t="s">
        <v>14</v>
      </c>
      <c r="R539" s="69" t="s">
        <v>14</v>
      </c>
      <c r="S539" s="69" t="s">
        <v>14</v>
      </c>
      <c r="T539" s="69" t="s">
        <v>14</v>
      </c>
      <c r="U539" s="69" t="s">
        <v>14</v>
      </c>
      <c r="V539" s="69" t="s">
        <v>14</v>
      </c>
      <c r="W539" s="69" t="s">
        <v>14</v>
      </c>
      <c r="X539" s="69" t="s">
        <v>14</v>
      </c>
    </row>
    <row r="540" spans="1:24" ht="39.75" customHeight="1">
      <c r="A540" s="80"/>
      <c r="B540" s="80"/>
      <c r="C540" s="61"/>
      <c r="D540" s="61"/>
      <c r="E540" s="62"/>
      <c r="F540" s="36" t="s">
        <v>34</v>
      </c>
      <c r="G540" s="35">
        <f t="shared" si="433"/>
        <v>355000</v>
      </c>
      <c r="H540" s="35">
        <f>H520</f>
        <v>25000</v>
      </c>
      <c r="I540" s="35">
        <f t="shared" ref="I540:K540" si="449">I520</f>
        <v>55000</v>
      </c>
      <c r="J540" s="9">
        <f t="shared" si="449"/>
        <v>55000</v>
      </c>
      <c r="K540" s="9">
        <f t="shared" si="449"/>
        <v>55000</v>
      </c>
      <c r="L540" s="9">
        <f t="shared" ref="L540:M540" si="450">L520</f>
        <v>55000</v>
      </c>
      <c r="M540" s="9">
        <f t="shared" si="450"/>
        <v>55000</v>
      </c>
      <c r="N540" s="9">
        <f t="shared" ref="N540" si="451">N520</f>
        <v>55000</v>
      </c>
      <c r="O540" s="70"/>
      <c r="P540" s="70"/>
      <c r="Q540" s="70"/>
      <c r="R540" s="70"/>
      <c r="S540" s="70"/>
      <c r="T540" s="70"/>
      <c r="U540" s="70"/>
      <c r="V540" s="70"/>
      <c r="W540" s="70"/>
      <c r="X540" s="70"/>
    </row>
    <row r="541" spans="1:24" ht="39.75" customHeight="1">
      <c r="A541" s="80"/>
      <c r="B541" s="80"/>
      <c r="C541" s="61"/>
      <c r="D541" s="61"/>
      <c r="E541" s="62"/>
      <c r="F541" s="36" t="s">
        <v>32</v>
      </c>
      <c r="G541" s="35">
        <f t="shared" si="433"/>
        <v>0</v>
      </c>
      <c r="H541" s="21">
        <v>0</v>
      </c>
      <c r="I541" s="21">
        <v>0</v>
      </c>
      <c r="J541" s="7">
        <v>0</v>
      </c>
      <c r="K541" s="7">
        <v>0</v>
      </c>
      <c r="L541" s="7">
        <v>0</v>
      </c>
      <c r="M541" s="7">
        <v>0</v>
      </c>
      <c r="N541" s="7">
        <v>0</v>
      </c>
      <c r="O541" s="70"/>
      <c r="P541" s="70"/>
      <c r="Q541" s="70"/>
      <c r="R541" s="70"/>
      <c r="S541" s="70"/>
      <c r="T541" s="70"/>
      <c r="U541" s="70"/>
      <c r="V541" s="70"/>
      <c r="W541" s="70"/>
      <c r="X541" s="70"/>
    </row>
    <row r="542" spans="1:24" ht="39.75" customHeight="1">
      <c r="A542" s="80"/>
      <c r="B542" s="80"/>
      <c r="C542" s="61"/>
      <c r="D542" s="61"/>
      <c r="E542" s="62"/>
      <c r="F542" s="37" t="s">
        <v>33</v>
      </c>
      <c r="G542" s="35">
        <f t="shared" si="433"/>
        <v>0</v>
      </c>
      <c r="H542" s="21">
        <v>0</v>
      </c>
      <c r="I542" s="21">
        <v>0</v>
      </c>
      <c r="J542" s="7">
        <v>0</v>
      </c>
      <c r="K542" s="7">
        <v>0</v>
      </c>
      <c r="L542" s="7">
        <v>0</v>
      </c>
      <c r="M542" s="7">
        <v>0</v>
      </c>
      <c r="N542" s="7">
        <v>0</v>
      </c>
      <c r="O542" s="70"/>
      <c r="P542" s="70"/>
      <c r="Q542" s="70"/>
      <c r="R542" s="63"/>
      <c r="S542" s="70"/>
      <c r="T542" s="70"/>
      <c r="U542" s="70"/>
      <c r="V542" s="70"/>
      <c r="W542" s="70"/>
      <c r="X542" s="70"/>
    </row>
    <row r="543" spans="1:24" ht="19.5" customHeight="1">
      <c r="A543" s="115" t="s">
        <v>113</v>
      </c>
      <c r="B543" s="115"/>
      <c r="C543" s="115"/>
      <c r="D543" s="115"/>
      <c r="E543" s="115"/>
      <c r="F543" s="3" t="s">
        <v>15</v>
      </c>
      <c r="G543" s="9">
        <f t="shared" ref="G543:G546" si="452">SUM(H543:N543)</f>
        <v>244775520.42300001</v>
      </c>
      <c r="H543" s="7">
        <f t="shared" ref="H543:K543" si="453">H544+H545+H546</f>
        <v>25782392.030000001</v>
      </c>
      <c r="I543" s="7">
        <f t="shared" si="453"/>
        <v>29823841.153000001</v>
      </c>
      <c r="J543" s="7">
        <f t="shared" si="453"/>
        <v>38530266.189999998</v>
      </c>
      <c r="K543" s="7">
        <f t="shared" si="453"/>
        <v>54265929.859999992</v>
      </c>
      <c r="L543" s="7">
        <f t="shared" ref="L543:M543" si="454">L544+L545+L546</f>
        <v>32463391.920000002</v>
      </c>
      <c r="M543" s="7">
        <f t="shared" si="454"/>
        <v>31413161.310000002</v>
      </c>
      <c r="N543" s="7">
        <f t="shared" ref="N543" si="455">N544+N545+N546</f>
        <v>32496537.960000001</v>
      </c>
      <c r="O543" s="64" t="s">
        <v>14</v>
      </c>
      <c r="P543" s="64" t="s">
        <v>14</v>
      </c>
      <c r="Q543" s="64" t="s">
        <v>14</v>
      </c>
      <c r="R543" s="69" t="s">
        <v>14</v>
      </c>
      <c r="S543" s="64" t="s">
        <v>14</v>
      </c>
      <c r="T543" s="64" t="s">
        <v>14</v>
      </c>
      <c r="U543" s="64" t="s">
        <v>14</v>
      </c>
      <c r="V543" s="64" t="s">
        <v>14</v>
      </c>
      <c r="W543" s="64" t="s">
        <v>14</v>
      </c>
      <c r="X543" s="64" t="s">
        <v>14</v>
      </c>
    </row>
    <row r="544" spans="1:24" ht="37.5">
      <c r="A544" s="115"/>
      <c r="B544" s="115"/>
      <c r="C544" s="115"/>
      <c r="D544" s="115"/>
      <c r="E544" s="115"/>
      <c r="F544" s="3" t="s">
        <v>34</v>
      </c>
      <c r="G544" s="9">
        <f t="shared" si="452"/>
        <v>195673333.90300003</v>
      </c>
      <c r="H544" s="7">
        <f t="shared" ref="H544:L544" si="456">H145+H166+H271+H432+H461+H482+H515+H540</f>
        <v>18401273.699999999</v>
      </c>
      <c r="I544" s="7">
        <f t="shared" si="456"/>
        <v>22647215.933000002</v>
      </c>
      <c r="J544" s="7">
        <f t="shared" si="456"/>
        <v>27319993.59</v>
      </c>
      <c r="K544" s="7">
        <f t="shared" si="456"/>
        <v>34299391.489999995</v>
      </c>
      <c r="L544" s="7">
        <f t="shared" si="456"/>
        <v>31424252.920000002</v>
      </c>
      <c r="M544" s="7">
        <f t="shared" ref="M544:N546" si="457">M145+M166+M271+M432+M461+M482+M515+M540</f>
        <v>30270417.310000002</v>
      </c>
      <c r="N544" s="7">
        <f t="shared" si="457"/>
        <v>31310788.960000001</v>
      </c>
      <c r="O544" s="64"/>
      <c r="P544" s="64"/>
      <c r="Q544" s="64"/>
      <c r="R544" s="70"/>
      <c r="S544" s="64"/>
      <c r="T544" s="64"/>
      <c r="U544" s="64"/>
      <c r="V544" s="64"/>
      <c r="W544" s="64"/>
      <c r="X544" s="64"/>
    </row>
    <row r="545" spans="1:24" ht="37.5">
      <c r="A545" s="115"/>
      <c r="B545" s="115"/>
      <c r="C545" s="115"/>
      <c r="D545" s="115"/>
      <c r="E545" s="115"/>
      <c r="F545" s="3" t="s">
        <v>32</v>
      </c>
      <c r="G545" s="9">
        <f t="shared" si="452"/>
        <v>41494263.909999996</v>
      </c>
      <c r="H545" s="7">
        <f t="shared" ref="H545:L545" si="458">H146+H167+H272+H433+H462+H483+H516+H541</f>
        <v>6592467.5700000003</v>
      </c>
      <c r="I545" s="7">
        <f t="shared" si="458"/>
        <v>6084113.0700000003</v>
      </c>
      <c r="J545" s="7">
        <f t="shared" si="458"/>
        <v>9857716.1999999993</v>
      </c>
      <c r="K545" s="7">
        <f t="shared" si="458"/>
        <v>18959967.07</v>
      </c>
      <c r="L545" s="7">
        <f t="shared" si="458"/>
        <v>0</v>
      </c>
      <c r="M545" s="7">
        <f t="shared" si="457"/>
        <v>0</v>
      </c>
      <c r="N545" s="7">
        <f t="shared" si="457"/>
        <v>0</v>
      </c>
      <c r="O545" s="64"/>
      <c r="P545" s="64"/>
      <c r="Q545" s="64"/>
      <c r="R545" s="70"/>
      <c r="S545" s="64"/>
      <c r="T545" s="64"/>
      <c r="U545" s="64"/>
      <c r="V545" s="64"/>
      <c r="W545" s="64"/>
      <c r="X545" s="64"/>
    </row>
    <row r="546" spans="1:24" ht="39" customHeight="1">
      <c r="A546" s="115"/>
      <c r="B546" s="115"/>
      <c r="C546" s="115"/>
      <c r="D546" s="115"/>
      <c r="E546" s="115"/>
      <c r="F546" s="4" t="s">
        <v>33</v>
      </c>
      <c r="G546" s="9">
        <f t="shared" si="452"/>
        <v>7607922.6099999994</v>
      </c>
      <c r="H546" s="7">
        <f t="shared" ref="H546:L546" si="459">H147+H168+H273+H434+H463+H484+H517+H542</f>
        <v>788650.76</v>
      </c>
      <c r="I546" s="7">
        <f t="shared" si="459"/>
        <v>1092512.1499999999</v>
      </c>
      <c r="J546" s="7">
        <f t="shared" si="459"/>
        <v>1352556.4</v>
      </c>
      <c r="K546" s="7">
        <f t="shared" si="459"/>
        <v>1006571.3</v>
      </c>
      <c r="L546" s="7">
        <f t="shared" si="459"/>
        <v>1039139</v>
      </c>
      <c r="M546" s="7">
        <f t="shared" si="457"/>
        <v>1142744</v>
      </c>
      <c r="N546" s="7">
        <f t="shared" si="457"/>
        <v>1185749</v>
      </c>
      <c r="O546" s="64"/>
      <c r="P546" s="64"/>
      <c r="Q546" s="64"/>
      <c r="R546" s="63"/>
      <c r="S546" s="64"/>
      <c r="T546" s="64"/>
      <c r="U546" s="64"/>
      <c r="V546" s="64"/>
      <c r="W546" s="64"/>
      <c r="X546" s="64"/>
    </row>
    <row r="550" spans="1:24">
      <c r="J550" s="30"/>
      <c r="K550" s="30"/>
      <c r="L550" s="30"/>
      <c r="M550" s="30"/>
    </row>
  </sheetData>
  <autoFilter ref="A8:X8">
    <filterColumn colId="12"/>
    <filterColumn colId="22"/>
  </autoFilter>
  <mergeCells count="2001">
    <mergeCell ref="A60:A63"/>
    <mergeCell ref="B60:B63"/>
    <mergeCell ref="C60:C63"/>
    <mergeCell ref="D60:D63"/>
    <mergeCell ref="E60:E63"/>
    <mergeCell ref="O60:O63"/>
    <mergeCell ref="P60:P63"/>
    <mergeCell ref="Q60:Q63"/>
    <mergeCell ref="R60:R63"/>
    <mergeCell ref="S60:S63"/>
    <mergeCell ref="T60:T63"/>
    <mergeCell ref="U60:U63"/>
    <mergeCell ref="V60:V63"/>
    <mergeCell ref="W60:W63"/>
    <mergeCell ref="X60:X63"/>
    <mergeCell ref="A48:A51"/>
    <mergeCell ref="B48:B51"/>
    <mergeCell ref="C48:C51"/>
    <mergeCell ref="D48:D51"/>
    <mergeCell ref="E48:E51"/>
    <mergeCell ref="O48:O51"/>
    <mergeCell ref="P48:P51"/>
    <mergeCell ref="Q48:Q51"/>
    <mergeCell ref="R48:R51"/>
    <mergeCell ref="S48:S51"/>
    <mergeCell ref="T48:T51"/>
    <mergeCell ref="U48:U51"/>
    <mergeCell ref="V48:V51"/>
    <mergeCell ref="W48:W51"/>
    <mergeCell ref="X48:X51"/>
    <mergeCell ref="A56:A59"/>
    <mergeCell ref="B56:B59"/>
    <mergeCell ref="B28:B31"/>
    <mergeCell ref="C28:C31"/>
    <mergeCell ref="D28:D31"/>
    <mergeCell ref="E28:E31"/>
    <mergeCell ref="O28:O31"/>
    <mergeCell ref="P28:P31"/>
    <mergeCell ref="Q28:Q31"/>
    <mergeCell ref="R28:R31"/>
    <mergeCell ref="S28:S31"/>
    <mergeCell ref="T28:T31"/>
    <mergeCell ref="U28:U31"/>
    <mergeCell ref="V28:V31"/>
    <mergeCell ref="W28:W31"/>
    <mergeCell ref="X28:X31"/>
    <mergeCell ref="B24:B27"/>
    <mergeCell ref="C24:C27"/>
    <mergeCell ref="D24:D27"/>
    <mergeCell ref="E24:E27"/>
    <mergeCell ref="O24:O27"/>
    <mergeCell ref="P24:P27"/>
    <mergeCell ref="Q24:Q27"/>
    <mergeCell ref="R24:R27"/>
    <mergeCell ref="S24:S27"/>
    <mergeCell ref="T24:T27"/>
    <mergeCell ref="U24:U27"/>
    <mergeCell ref="V24:V27"/>
    <mergeCell ref="W24:W27"/>
    <mergeCell ref="X24:X27"/>
    <mergeCell ref="B36:B39"/>
    <mergeCell ref="C36:C39"/>
    <mergeCell ref="D36:D39"/>
    <mergeCell ref="E36:E39"/>
    <mergeCell ref="O36:O39"/>
    <mergeCell ref="P36:P39"/>
    <mergeCell ref="Q36:Q39"/>
    <mergeCell ref="R36:R39"/>
    <mergeCell ref="S36:S39"/>
    <mergeCell ref="T36:T39"/>
    <mergeCell ref="U36:U39"/>
    <mergeCell ref="V36:V39"/>
    <mergeCell ref="W36:W39"/>
    <mergeCell ref="X36:X39"/>
    <mergeCell ref="B32:B35"/>
    <mergeCell ref="C32:C35"/>
    <mergeCell ref="D32:D35"/>
    <mergeCell ref="E32:E35"/>
    <mergeCell ref="O32:O35"/>
    <mergeCell ref="P32:P35"/>
    <mergeCell ref="Q32:Q35"/>
    <mergeCell ref="R32:R35"/>
    <mergeCell ref="S32:S35"/>
    <mergeCell ref="T32:T35"/>
    <mergeCell ref="U32:U35"/>
    <mergeCell ref="V32:V35"/>
    <mergeCell ref="W32:W35"/>
    <mergeCell ref="X32:X35"/>
    <mergeCell ref="D44:D47"/>
    <mergeCell ref="E44:E47"/>
    <mergeCell ref="O44:O47"/>
    <mergeCell ref="P44:P47"/>
    <mergeCell ref="Q44:Q47"/>
    <mergeCell ref="R44:R47"/>
    <mergeCell ref="S44:S47"/>
    <mergeCell ref="T44:T47"/>
    <mergeCell ref="U44:U47"/>
    <mergeCell ref="V44:V47"/>
    <mergeCell ref="W44:W47"/>
    <mergeCell ref="X44:X47"/>
    <mergeCell ref="B40:B43"/>
    <mergeCell ref="C40:C43"/>
    <mergeCell ref="D40:D43"/>
    <mergeCell ref="E40:E43"/>
    <mergeCell ref="O40:O43"/>
    <mergeCell ref="P40:P43"/>
    <mergeCell ref="Q40:Q43"/>
    <mergeCell ref="R40:R43"/>
    <mergeCell ref="S40:S43"/>
    <mergeCell ref="T40:T43"/>
    <mergeCell ref="U40:U43"/>
    <mergeCell ref="V40:V43"/>
    <mergeCell ref="W40:W43"/>
    <mergeCell ref="X40:X43"/>
    <mergeCell ref="W194:W197"/>
    <mergeCell ref="C20:C23"/>
    <mergeCell ref="D20:D23"/>
    <mergeCell ref="E20:E23"/>
    <mergeCell ref="O20:O23"/>
    <mergeCell ref="P20:P23"/>
    <mergeCell ref="Q20:Q23"/>
    <mergeCell ref="R20:R23"/>
    <mergeCell ref="S20:S23"/>
    <mergeCell ref="T20:T23"/>
    <mergeCell ref="U20:U23"/>
    <mergeCell ref="V20:V23"/>
    <mergeCell ref="W20:W23"/>
    <mergeCell ref="X20:X23"/>
    <mergeCell ref="A202:A205"/>
    <mergeCell ref="B202:B205"/>
    <mergeCell ref="C202:C205"/>
    <mergeCell ref="D202:D205"/>
    <mergeCell ref="E202:E205"/>
    <mergeCell ref="O202:O203"/>
    <mergeCell ref="P202:P203"/>
    <mergeCell ref="Q202:Q203"/>
    <mergeCell ref="R202:R203"/>
    <mergeCell ref="S202:S203"/>
    <mergeCell ref="T202:T203"/>
    <mergeCell ref="U202:U203"/>
    <mergeCell ref="V202:V203"/>
    <mergeCell ref="W202:W203"/>
    <mergeCell ref="X202:X203"/>
    <mergeCell ref="O204:O205"/>
    <mergeCell ref="B44:B47"/>
    <mergeCell ref="C44:C47"/>
    <mergeCell ref="X72:X75"/>
    <mergeCell ref="A104:A107"/>
    <mergeCell ref="B104:B107"/>
    <mergeCell ref="C104:C107"/>
    <mergeCell ref="D104:D107"/>
    <mergeCell ref="E104:E107"/>
    <mergeCell ref="O104:O107"/>
    <mergeCell ref="P104:P107"/>
    <mergeCell ref="Q104:Q107"/>
    <mergeCell ref="R104:R107"/>
    <mergeCell ref="S104:S107"/>
    <mergeCell ref="T104:T107"/>
    <mergeCell ref="E72:E75"/>
    <mergeCell ref="O72:O75"/>
    <mergeCell ref="C96:C99"/>
    <mergeCell ref="X84:X87"/>
    <mergeCell ref="U100:U103"/>
    <mergeCell ref="V100:V103"/>
    <mergeCell ref="Q96:Q99"/>
    <mergeCell ref="Q92:Q95"/>
    <mergeCell ref="X80:X83"/>
    <mergeCell ref="U80:U83"/>
    <mergeCell ref="Q80:Q83"/>
    <mergeCell ref="X194:X197"/>
    <mergeCell ref="R108:R111"/>
    <mergeCell ref="S108:S111"/>
    <mergeCell ref="C190:C193"/>
    <mergeCell ref="D190:D193"/>
    <mergeCell ref="E190:E193"/>
    <mergeCell ref="O190:O193"/>
    <mergeCell ref="P190:P193"/>
    <mergeCell ref="Q190:Q193"/>
    <mergeCell ref="R190:R193"/>
    <mergeCell ref="S190:S193"/>
    <mergeCell ref="T190:T193"/>
    <mergeCell ref="U190:U193"/>
    <mergeCell ref="V190:V193"/>
    <mergeCell ref="W190:W193"/>
    <mergeCell ref="X190:X193"/>
    <mergeCell ref="Q128:Q131"/>
    <mergeCell ref="R128:R131"/>
    <mergeCell ref="T170:T173"/>
    <mergeCell ref="E157:E160"/>
    <mergeCell ref="X170:X173"/>
    <mergeCell ref="T108:T111"/>
    <mergeCell ref="X108:X111"/>
    <mergeCell ref="W153:W156"/>
    <mergeCell ref="W157:W160"/>
    <mergeCell ref="W161:W164"/>
    <mergeCell ref="W165:W168"/>
    <mergeCell ref="W170:W173"/>
    <mergeCell ref="V170:V173"/>
    <mergeCell ref="T149:T152"/>
    <mergeCell ref="X149:X152"/>
    <mergeCell ref="X165:X168"/>
    <mergeCell ref="C226:C229"/>
    <mergeCell ref="D226:D229"/>
    <mergeCell ref="E226:E229"/>
    <mergeCell ref="A250:A253"/>
    <mergeCell ref="B250:B253"/>
    <mergeCell ref="P76:P79"/>
    <mergeCell ref="C84:C87"/>
    <mergeCell ref="C153:C156"/>
    <mergeCell ref="C157:C160"/>
    <mergeCell ref="C165:C168"/>
    <mergeCell ref="E206:E209"/>
    <mergeCell ref="R76:R79"/>
    <mergeCell ref="A170:A173"/>
    <mergeCell ref="B128:B131"/>
    <mergeCell ref="C128:C131"/>
    <mergeCell ref="D128:D131"/>
    <mergeCell ref="E128:E131"/>
    <mergeCell ref="O128:O131"/>
    <mergeCell ref="P128:P131"/>
    <mergeCell ref="C194:C197"/>
    <mergeCell ref="D194:D197"/>
    <mergeCell ref="E194:E197"/>
    <mergeCell ref="O194:O197"/>
    <mergeCell ref="P194:P197"/>
    <mergeCell ref="Q194:Q197"/>
    <mergeCell ref="R194:R197"/>
    <mergeCell ref="A194:A197"/>
    <mergeCell ref="B194:B197"/>
    <mergeCell ref="E222:E225"/>
    <mergeCell ref="E234:E237"/>
    <mergeCell ref="E246:E249"/>
    <mergeCell ref="C234:C237"/>
    <mergeCell ref="D234:D237"/>
    <mergeCell ref="O242:O245"/>
    <mergeCell ref="A234:A237"/>
    <mergeCell ref="S250:S253"/>
    <mergeCell ref="S222:S225"/>
    <mergeCell ref="B190:B193"/>
    <mergeCell ref="E153:E156"/>
    <mergeCell ref="D254:D257"/>
    <mergeCell ref="A230:A233"/>
    <mergeCell ref="P72:P75"/>
    <mergeCell ref="Q72:Q75"/>
    <mergeCell ref="R72:R75"/>
    <mergeCell ref="S72:S75"/>
    <mergeCell ref="P204:P205"/>
    <mergeCell ref="Q204:Q205"/>
    <mergeCell ref="R204:R205"/>
    <mergeCell ref="S204:S205"/>
    <mergeCell ref="B234:B237"/>
    <mergeCell ref="E100:E103"/>
    <mergeCell ref="R165:R168"/>
    <mergeCell ref="S100:S103"/>
    <mergeCell ref="O80:O83"/>
    <mergeCell ref="O96:O99"/>
    <mergeCell ref="A149:A152"/>
    <mergeCell ref="B92:B95"/>
    <mergeCell ref="E76:E79"/>
    <mergeCell ref="A226:A229"/>
    <mergeCell ref="B226:B229"/>
    <mergeCell ref="X210:X213"/>
    <mergeCell ref="R161:R164"/>
    <mergeCell ref="A407:A410"/>
    <mergeCell ref="B407:B410"/>
    <mergeCell ref="C407:C410"/>
    <mergeCell ref="D407:D410"/>
    <mergeCell ref="E407:E410"/>
    <mergeCell ref="O407:O410"/>
    <mergeCell ref="P407:P410"/>
    <mergeCell ref="Q407:Q410"/>
    <mergeCell ref="R407:R410"/>
    <mergeCell ref="S407:S410"/>
    <mergeCell ref="T407:T410"/>
    <mergeCell ref="U407:U410"/>
    <mergeCell ref="A262:A265"/>
    <mergeCell ref="B262:B265"/>
    <mergeCell ref="C262:C265"/>
    <mergeCell ref="D262:D265"/>
    <mergeCell ref="E262:E265"/>
    <mergeCell ref="A266:A269"/>
    <mergeCell ref="B266:B269"/>
    <mergeCell ref="C266:C269"/>
    <mergeCell ref="A190:A193"/>
    <mergeCell ref="V367:V370"/>
    <mergeCell ref="W367:W370"/>
    <mergeCell ref="A222:A225"/>
    <mergeCell ref="A218:A221"/>
    <mergeCell ref="C250:C253"/>
    <mergeCell ref="B242:B245"/>
    <mergeCell ref="C242:C245"/>
    <mergeCell ref="D242:D245"/>
    <mergeCell ref="E242:E245"/>
    <mergeCell ref="X266:X269"/>
    <mergeCell ref="X367:X370"/>
    <mergeCell ref="X355:X358"/>
    <mergeCell ref="A359:A362"/>
    <mergeCell ref="D359:D362"/>
    <mergeCell ref="E359:E362"/>
    <mergeCell ref="O359:O362"/>
    <mergeCell ref="P359:P362"/>
    <mergeCell ref="Q359:Q362"/>
    <mergeCell ref="R359:R362"/>
    <mergeCell ref="S359:S362"/>
    <mergeCell ref="T359:T362"/>
    <mergeCell ref="U359:U362"/>
    <mergeCell ref="V359:V362"/>
    <mergeCell ref="W359:W362"/>
    <mergeCell ref="X359:X362"/>
    <mergeCell ref="A363:A366"/>
    <mergeCell ref="B363:B366"/>
    <mergeCell ref="C363:C366"/>
    <mergeCell ref="B359:B362"/>
    <mergeCell ref="C359:C362"/>
    <mergeCell ref="V355:V358"/>
    <mergeCell ref="Q355:Q358"/>
    <mergeCell ref="R355:R358"/>
    <mergeCell ref="S355:S358"/>
    <mergeCell ref="A367:A370"/>
    <mergeCell ref="W283:W286"/>
    <mergeCell ref="R266:R269"/>
    <mergeCell ref="D363:D366"/>
    <mergeCell ref="E363:E366"/>
    <mergeCell ref="O363:O366"/>
    <mergeCell ref="P363:P366"/>
    <mergeCell ref="Q363:Q366"/>
    <mergeCell ref="R363:R366"/>
    <mergeCell ref="S363:S366"/>
    <mergeCell ref="W363:W366"/>
    <mergeCell ref="X363:X366"/>
    <mergeCell ref="A347:A350"/>
    <mergeCell ref="B347:B350"/>
    <mergeCell ref="C347:C350"/>
    <mergeCell ref="D347:D350"/>
    <mergeCell ref="E347:E350"/>
    <mergeCell ref="O347:O350"/>
    <mergeCell ref="P347:P350"/>
    <mergeCell ref="Q347:Q350"/>
    <mergeCell ref="R347:R350"/>
    <mergeCell ref="S347:S350"/>
    <mergeCell ref="T347:T350"/>
    <mergeCell ref="U347:U350"/>
    <mergeCell ref="V347:V350"/>
    <mergeCell ref="W347:W350"/>
    <mergeCell ref="X347:X350"/>
    <mergeCell ref="X351:X354"/>
    <mergeCell ref="A355:A358"/>
    <mergeCell ref="U363:U366"/>
    <mergeCell ref="V363:V366"/>
    <mergeCell ref="T355:T358"/>
    <mergeCell ref="U355:U358"/>
    <mergeCell ref="B355:B358"/>
    <mergeCell ref="V351:V354"/>
    <mergeCell ref="P355:P358"/>
    <mergeCell ref="C335:C338"/>
    <mergeCell ref="D335:D338"/>
    <mergeCell ref="E335:E338"/>
    <mergeCell ref="X335:X338"/>
    <mergeCell ref="A339:A342"/>
    <mergeCell ref="B339:B342"/>
    <mergeCell ref="C339:C342"/>
    <mergeCell ref="D339:D342"/>
    <mergeCell ref="E339:E342"/>
    <mergeCell ref="O339:O342"/>
    <mergeCell ref="P339:P342"/>
    <mergeCell ref="Q339:Q342"/>
    <mergeCell ref="O335:O338"/>
    <mergeCell ref="P335:P338"/>
    <mergeCell ref="Q335:Q338"/>
    <mergeCell ref="R335:R338"/>
    <mergeCell ref="S335:S338"/>
    <mergeCell ref="U339:U342"/>
    <mergeCell ref="V339:V342"/>
    <mergeCell ref="T335:T338"/>
    <mergeCell ref="X387:X390"/>
    <mergeCell ref="V391:V394"/>
    <mergeCell ref="V407:V410"/>
    <mergeCell ref="W407:W410"/>
    <mergeCell ref="X407:X410"/>
    <mergeCell ref="C387:C390"/>
    <mergeCell ref="D387:D390"/>
    <mergeCell ref="Q387:Q390"/>
    <mergeCell ref="O387:O390"/>
    <mergeCell ref="X415:X418"/>
    <mergeCell ref="E399:E402"/>
    <mergeCell ref="O427:O430"/>
    <mergeCell ref="S427:S430"/>
    <mergeCell ref="E415:E418"/>
    <mergeCell ref="U415:U418"/>
    <mergeCell ref="U436:U439"/>
    <mergeCell ref="Q419:Q422"/>
    <mergeCell ref="C419:C422"/>
    <mergeCell ref="D419:D422"/>
    <mergeCell ref="S387:S390"/>
    <mergeCell ref="X419:X422"/>
    <mergeCell ref="V395:V398"/>
    <mergeCell ref="X395:X398"/>
    <mergeCell ref="A415:A418"/>
    <mergeCell ref="P391:P394"/>
    <mergeCell ref="A419:A422"/>
    <mergeCell ref="B419:B422"/>
    <mergeCell ref="X436:X439"/>
    <mergeCell ref="E403:E406"/>
    <mergeCell ref="R403:R406"/>
    <mergeCell ref="S403:S406"/>
    <mergeCell ref="T403:T406"/>
    <mergeCell ref="U403:U406"/>
    <mergeCell ref="V403:V406"/>
    <mergeCell ref="W403:W406"/>
    <mergeCell ref="X403:X406"/>
    <mergeCell ref="X431:X434"/>
    <mergeCell ref="V399:V402"/>
    <mergeCell ref="X399:X402"/>
    <mergeCell ref="V415:V418"/>
    <mergeCell ref="B399:B402"/>
    <mergeCell ref="C399:C402"/>
    <mergeCell ref="Q411:Q414"/>
    <mergeCell ref="A436:A439"/>
    <mergeCell ref="C431:C434"/>
    <mergeCell ref="D431:D434"/>
    <mergeCell ref="C436:C439"/>
    <mergeCell ref="A431:B434"/>
    <mergeCell ref="B415:B418"/>
    <mergeCell ref="O415:O418"/>
    <mergeCell ref="P395:P398"/>
    <mergeCell ref="P403:P406"/>
    <mergeCell ref="W543:W546"/>
    <mergeCell ref="A343:A346"/>
    <mergeCell ref="B343:B346"/>
    <mergeCell ref="C343:C346"/>
    <mergeCell ref="D343:D346"/>
    <mergeCell ref="E343:E346"/>
    <mergeCell ref="O343:O346"/>
    <mergeCell ref="P343:P346"/>
    <mergeCell ref="Q343:Q346"/>
    <mergeCell ref="R343:R346"/>
    <mergeCell ref="S343:S346"/>
    <mergeCell ref="T343:T346"/>
    <mergeCell ref="U343:U346"/>
    <mergeCell ref="V343:V346"/>
    <mergeCell ref="W343:W346"/>
    <mergeCell ref="W486:W489"/>
    <mergeCell ref="W490:W493"/>
    <mergeCell ref="W494:W497"/>
    <mergeCell ref="W498:W501"/>
    <mergeCell ref="W502:W505"/>
    <mergeCell ref="W506:W509"/>
    <mergeCell ref="A351:A354"/>
    <mergeCell ref="B351:B354"/>
    <mergeCell ref="C351:C354"/>
    <mergeCell ref="W510:W513"/>
    <mergeCell ref="W514:W517"/>
    <mergeCell ref="W519:W522"/>
    <mergeCell ref="W523:W526"/>
    <mergeCell ref="W527:W530"/>
    <mergeCell ref="C355:C358"/>
    <mergeCell ref="D355:D358"/>
    <mergeCell ref="E355:E358"/>
    <mergeCell ref="W469:W472"/>
    <mergeCell ref="W473:W476"/>
    <mergeCell ref="W477:W480"/>
    <mergeCell ref="W481:W484"/>
    <mergeCell ref="W307:W310"/>
    <mergeCell ref="W311:W314"/>
    <mergeCell ref="W315:W318"/>
    <mergeCell ref="W319:W322"/>
    <mergeCell ref="W323:W326"/>
    <mergeCell ref="W327:W330"/>
    <mergeCell ref="W331:W334"/>
    <mergeCell ref="W335:W338"/>
    <mergeCell ref="W339:W342"/>
    <mergeCell ref="W387:W390"/>
    <mergeCell ref="W391:W394"/>
    <mergeCell ref="W395:W398"/>
    <mergeCell ref="W399:W402"/>
    <mergeCell ref="W411:W414"/>
    <mergeCell ref="W427:W430"/>
    <mergeCell ref="W431:W434"/>
    <mergeCell ref="W456:W459"/>
    <mergeCell ref="W460:W463"/>
    <mergeCell ref="W465:W468"/>
    <mergeCell ref="W355:W358"/>
    <mergeCell ref="W436:W439"/>
    <mergeCell ref="W440:W443"/>
    <mergeCell ref="W448:W451"/>
    <mergeCell ref="W452:W455"/>
    <mergeCell ref="W415:W418"/>
    <mergeCell ref="W419:W422"/>
    <mergeCell ref="W444:W447"/>
    <mergeCell ref="W375:W378"/>
    <mergeCell ref="W144:W147"/>
    <mergeCell ref="W149:W152"/>
    <mergeCell ref="U128:U131"/>
    <mergeCell ref="V128:V131"/>
    <mergeCell ref="U92:U95"/>
    <mergeCell ref="U104:U107"/>
    <mergeCell ref="U108:U111"/>
    <mergeCell ref="V108:V111"/>
    <mergeCell ref="W108:W111"/>
    <mergeCell ref="U116:U119"/>
    <mergeCell ref="V116:V119"/>
    <mergeCell ref="V64:V67"/>
    <mergeCell ref="U149:U152"/>
    <mergeCell ref="O64:O67"/>
    <mergeCell ref="V76:V79"/>
    <mergeCell ref="S12:S15"/>
    <mergeCell ref="T12:T15"/>
    <mergeCell ref="U12:U15"/>
    <mergeCell ref="Q12:Q15"/>
    <mergeCell ref="Q76:Q79"/>
    <mergeCell ref="U76:U79"/>
    <mergeCell ref="R140:R143"/>
    <mergeCell ref="S140:S143"/>
    <mergeCell ref="T140:T143"/>
    <mergeCell ref="P68:P71"/>
    <mergeCell ref="T72:T75"/>
    <mergeCell ref="U72:U75"/>
    <mergeCell ref="V72:V75"/>
    <mergeCell ref="W72:W75"/>
    <mergeCell ref="X319:X322"/>
    <mergeCell ref="X311:X314"/>
    <mergeCell ref="W230:W233"/>
    <mergeCell ref="C319:C322"/>
    <mergeCell ref="D319:D322"/>
    <mergeCell ref="U307:U310"/>
    <mergeCell ref="O206:O209"/>
    <mergeCell ref="Q174:Q177"/>
    <mergeCell ref="Q178:Q181"/>
    <mergeCell ref="X178:X181"/>
    <mergeCell ref="X174:X177"/>
    <mergeCell ref="R174:R177"/>
    <mergeCell ref="S174:S177"/>
    <mergeCell ref="X222:X225"/>
    <mergeCell ref="U246:U249"/>
    <mergeCell ref="U275:U278"/>
    <mergeCell ref="S214:S217"/>
    <mergeCell ref="U230:U233"/>
    <mergeCell ref="U303:U306"/>
    <mergeCell ref="V275:V278"/>
    <mergeCell ref="U299:U302"/>
    <mergeCell ref="R307:R310"/>
    <mergeCell ref="T311:T314"/>
    <mergeCell ref="E319:E322"/>
    <mergeCell ref="W287:W290"/>
    <mergeCell ref="W291:W294"/>
    <mergeCell ref="W295:W298"/>
    <mergeCell ref="W299:W302"/>
    <mergeCell ref="W303:W306"/>
    <mergeCell ref="R226:R229"/>
    <mergeCell ref="S266:S269"/>
    <mergeCell ref="E210:E213"/>
    <mergeCell ref="V246:V249"/>
    <mergeCell ref="U178:U181"/>
    <mergeCell ref="V178:V181"/>
    <mergeCell ref="O279:O282"/>
    <mergeCell ref="P279:P282"/>
    <mergeCell ref="U234:U237"/>
    <mergeCell ref="O275:O278"/>
    <mergeCell ref="P270:P273"/>
    <mergeCell ref="O270:O273"/>
    <mergeCell ref="R182:R185"/>
    <mergeCell ref="U291:U294"/>
    <mergeCell ref="T214:T217"/>
    <mergeCell ref="S210:S213"/>
    <mergeCell ref="V315:V318"/>
    <mergeCell ref="O214:O217"/>
    <mergeCell ref="P214:P217"/>
    <mergeCell ref="P206:P209"/>
    <mergeCell ref="O226:O229"/>
    <mergeCell ref="S283:S286"/>
    <mergeCell ref="T283:T286"/>
    <mergeCell ref="T270:T273"/>
    <mergeCell ref="R283:R286"/>
    <mergeCell ref="S194:S197"/>
    <mergeCell ref="T204:T205"/>
    <mergeCell ref="U204:U205"/>
    <mergeCell ref="T194:T197"/>
    <mergeCell ref="U194:U197"/>
    <mergeCell ref="V194:V197"/>
    <mergeCell ref="S327:S330"/>
    <mergeCell ref="T327:T330"/>
    <mergeCell ref="U323:U326"/>
    <mergeCell ref="V226:V229"/>
    <mergeCell ref="O311:O314"/>
    <mergeCell ref="T291:T294"/>
    <mergeCell ref="R275:R278"/>
    <mergeCell ref="X452:X455"/>
    <mergeCell ref="Q452:Q455"/>
    <mergeCell ref="R452:R455"/>
    <mergeCell ref="S452:S455"/>
    <mergeCell ref="T452:T455"/>
    <mergeCell ref="U335:U338"/>
    <mergeCell ref="V335:V338"/>
    <mergeCell ref="R339:R342"/>
    <mergeCell ref="S339:S342"/>
    <mergeCell ref="T339:T342"/>
    <mergeCell ref="Q395:Q398"/>
    <mergeCell ref="R395:R398"/>
    <mergeCell ref="S419:S422"/>
    <mergeCell ref="T419:T422"/>
    <mergeCell ref="R448:R451"/>
    <mergeCell ref="S448:S451"/>
    <mergeCell ref="T448:T451"/>
    <mergeCell ref="U448:U451"/>
    <mergeCell ref="X343:X346"/>
    <mergeCell ref="X448:X451"/>
    <mergeCell ref="T363:T366"/>
    <mergeCell ref="R399:R402"/>
    <mergeCell ref="S395:S398"/>
    <mergeCell ref="T427:T430"/>
    <mergeCell ref="U427:U430"/>
    <mergeCell ref="V379:V382"/>
    <mergeCell ref="W379:W382"/>
    <mergeCell ref="X379:X382"/>
    <mergeCell ref="V387:V390"/>
    <mergeCell ref="X299:X302"/>
    <mergeCell ref="V307:V310"/>
    <mergeCell ref="X307:X310"/>
    <mergeCell ref="X226:X229"/>
    <mergeCell ref="X323:X326"/>
    <mergeCell ref="X315:X318"/>
    <mergeCell ref="E419:E422"/>
    <mergeCell ref="O419:O422"/>
    <mergeCell ref="A311:A314"/>
    <mergeCell ref="C448:C451"/>
    <mergeCell ref="R387:R390"/>
    <mergeCell ref="B436:B439"/>
    <mergeCell ref="U419:U422"/>
    <mergeCell ref="V419:V422"/>
    <mergeCell ref="O315:O318"/>
    <mergeCell ref="Q315:Q318"/>
    <mergeCell ref="R419:R422"/>
    <mergeCell ref="P387:P390"/>
    <mergeCell ref="D351:D354"/>
    <mergeCell ref="E351:E354"/>
    <mergeCell ref="T266:T269"/>
    <mergeCell ref="U266:U269"/>
    <mergeCell ref="B315:B318"/>
    <mergeCell ref="C315:C318"/>
    <mergeCell ref="B287:B290"/>
    <mergeCell ref="S254:S257"/>
    <mergeCell ref="T254:T257"/>
    <mergeCell ref="C275:C278"/>
    <mergeCell ref="T323:T326"/>
    <mergeCell ref="B291:B294"/>
    <mergeCell ref="A303:A306"/>
    <mergeCell ref="B303:B306"/>
    <mergeCell ref="A323:A326"/>
    <mergeCell ref="B323:B326"/>
    <mergeCell ref="B311:B314"/>
    <mergeCell ref="C311:C314"/>
    <mergeCell ref="D311:D314"/>
    <mergeCell ref="E311:E314"/>
    <mergeCell ref="R311:R314"/>
    <mergeCell ref="D315:D318"/>
    <mergeCell ref="E315:E318"/>
    <mergeCell ref="D303:D306"/>
    <mergeCell ref="E303:E306"/>
    <mergeCell ref="C323:C326"/>
    <mergeCell ref="D323:D326"/>
    <mergeCell ref="E323:E326"/>
    <mergeCell ref="O323:O326"/>
    <mergeCell ref="P319:P322"/>
    <mergeCell ref="Q319:Q322"/>
    <mergeCell ref="R315:R318"/>
    <mergeCell ref="P315:P318"/>
    <mergeCell ref="Q291:Q294"/>
    <mergeCell ref="O295:O298"/>
    <mergeCell ref="P295:P298"/>
    <mergeCell ref="A319:A322"/>
    <mergeCell ref="Q323:Q326"/>
    <mergeCell ref="A279:A282"/>
    <mergeCell ref="E258:E261"/>
    <mergeCell ref="V68:V71"/>
    <mergeCell ref="A514:B517"/>
    <mergeCell ref="T514:T517"/>
    <mergeCell ref="Q68:Q71"/>
    <mergeCell ref="U502:U505"/>
    <mergeCell ref="B498:B501"/>
    <mergeCell ref="C498:C501"/>
    <mergeCell ref="D498:D501"/>
    <mergeCell ref="S315:S318"/>
    <mergeCell ref="T315:T318"/>
    <mergeCell ref="D287:D290"/>
    <mergeCell ref="T287:T290"/>
    <mergeCell ref="S226:S229"/>
    <mergeCell ref="T226:T229"/>
    <mergeCell ref="P226:P229"/>
    <mergeCell ref="O303:O306"/>
    <mergeCell ref="A307:A310"/>
    <mergeCell ref="O299:O302"/>
    <mergeCell ref="P299:P302"/>
    <mergeCell ref="A299:A302"/>
    <mergeCell ref="B299:B302"/>
    <mergeCell ref="P307:P310"/>
    <mergeCell ref="D307:D310"/>
    <mergeCell ref="R323:R326"/>
    <mergeCell ref="S323:S326"/>
    <mergeCell ref="Q303:Q306"/>
    <mergeCell ref="Q295:Q298"/>
    <mergeCell ref="R295:R298"/>
    <mergeCell ref="E531:E534"/>
    <mergeCell ref="O531:O534"/>
    <mergeCell ref="A387:A390"/>
    <mergeCell ref="B367:B370"/>
    <mergeCell ref="C367:C370"/>
    <mergeCell ref="D367:D370"/>
    <mergeCell ref="E367:E370"/>
    <mergeCell ref="O367:O370"/>
    <mergeCell ref="P367:P370"/>
    <mergeCell ref="Q367:Q370"/>
    <mergeCell ref="R367:R370"/>
    <mergeCell ref="S367:S370"/>
    <mergeCell ref="P287:P290"/>
    <mergeCell ref="Q287:Q290"/>
    <mergeCell ref="D299:D302"/>
    <mergeCell ref="E299:E302"/>
    <mergeCell ref="A411:A414"/>
    <mergeCell ref="B411:B414"/>
    <mergeCell ref="C411:C414"/>
    <mergeCell ref="D411:D414"/>
    <mergeCell ref="E411:E414"/>
    <mergeCell ref="A440:A443"/>
    <mergeCell ref="B440:B443"/>
    <mergeCell ref="P419:P422"/>
    <mergeCell ref="B387:B390"/>
    <mergeCell ref="O399:O402"/>
    <mergeCell ref="P399:P402"/>
    <mergeCell ref="Q399:Q402"/>
    <mergeCell ref="D395:D398"/>
    <mergeCell ref="A481:B484"/>
    <mergeCell ref="E486:E489"/>
    <mergeCell ref="O486:O489"/>
    <mergeCell ref="D514:D517"/>
    <mergeCell ref="O519:O522"/>
    <mergeCell ref="E270:E273"/>
    <mergeCell ref="V490:V493"/>
    <mergeCell ref="V452:V455"/>
    <mergeCell ref="C514:C517"/>
    <mergeCell ref="A531:A534"/>
    <mergeCell ref="C531:C534"/>
    <mergeCell ref="A498:A501"/>
    <mergeCell ref="A502:A505"/>
    <mergeCell ref="X64:X67"/>
    <mergeCell ref="C64:C67"/>
    <mergeCell ref="D64:D67"/>
    <mergeCell ref="S64:S67"/>
    <mergeCell ref="T64:T67"/>
    <mergeCell ref="E64:E67"/>
    <mergeCell ref="R64:R67"/>
    <mergeCell ref="U64:U67"/>
    <mergeCell ref="R68:R71"/>
    <mergeCell ref="S68:S71"/>
    <mergeCell ref="T68:T71"/>
    <mergeCell ref="X502:X505"/>
    <mergeCell ref="D531:D534"/>
    <mergeCell ref="P88:P91"/>
    <mergeCell ref="Q88:Q91"/>
    <mergeCell ref="R88:R91"/>
    <mergeCell ref="T76:T79"/>
    <mergeCell ref="T144:T147"/>
    <mergeCell ref="X68:X71"/>
    <mergeCell ref="O76:O79"/>
    <mergeCell ref="V477:V480"/>
    <mergeCell ref="U68:U71"/>
    <mergeCell ref="O287:O290"/>
    <mergeCell ref="C214:C217"/>
    <mergeCell ref="X531:X534"/>
    <mergeCell ref="Q531:Q534"/>
    <mergeCell ref="R531:R534"/>
    <mergeCell ref="S531:S534"/>
    <mergeCell ref="T531:T534"/>
    <mergeCell ref="U531:U534"/>
    <mergeCell ref="R498:R501"/>
    <mergeCell ref="S498:S501"/>
    <mergeCell ref="T498:T501"/>
    <mergeCell ref="U498:U501"/>
    <mergeCell ref="V498:V501"/>
    <mergeCell ref="B502:B505"/>
    <mergeCell ref="C502:C505"/>
    <mergeCell ref="D502:D505"/>
    <mergeCell ref="O498:O501"/>
    <mergeCell ref="P498:P501"/>
    <mergeCell ref="Q498:Q501"/>
    <mergeCell ref="P531:P534"/>
    <mergeCell ref="Q523:Q526"/>
    <mergeCell ref="E498:E501"/>
    <mergeCell ref="E502:E505"/>
    <mergeCell ref="B531:B534"/>
    <mergeCell ref="S523:S526"/>
    <mergeCell ref="T523:T526"/>
    <mergeCell ref="U523:U526"/>
    <mergeCell ref="X514:X517"/>
    <mergeCell ref="O502:O505"/>
    <mergeCell ref="P502:P505"/>
    <mergeCell ref="Q502:Q505"/>
    <mergeCell ref="W531:W534"/>
    <mergeCell ref="A210:A213"/>
    <mergeCell ref="A214:A217"/>
    <mergeCell ref="A178:A181"/>
    <mergeCell ref="D153:D156"/>
    <mergeCell ref="T222:T225"/>
    <mergeCell ref="B275:B278"/>
    <mergeCell ref="A275:A278"/>
    <mergeCell ref="B149:B152"/>
    <mergeCell ref="Q283:Q286"/>
    <mergeCell ref="D279:D282"/>
    <mergeCell ref="R170:R173"/>
    <mergeCell ref="P161:P164"/>
    <mergeCell ref="P170:P173"/>
    <mergeCell ref="T153:T156"/>
    <mergeCell ref="R157:R160"/>
    <mergeCell ref="S157:S160"/>
    <mergeCell ref="S218:S221"/>
    <mergeCell ref="T218:T221"/>
    <mergeCell ref="E170:E173"/>
    <mergeCell ref="P182:P185"/>
    <mergeCell ref="A254:A257"/>
    <mergeCell ref="D165:D168"/>
    <mergeCell ref="E178:E181"/>
    <mergeCell ref="B153:B156"/>
    <mergeCell ref="A165:B168"/>
    <mergeCell ref="D266:D269"/>
    <mergeCell ref="E266:E269"/>
    <mergeCell ref="O266:O269"/>
    <mergeCell ref="P266:P269"/>
    <mergeCell ref="Q266:Q269"/>
    <mergeCell ref="B218:B221"/>
    <mergeCell ref="E214:E217"/>
    <mergeCell ref="P473:P476"/>
    <mergeCell ref="C481:C484"/>
    <mergeCell ref="Q440:Q443"/>
    <mergeCell ref="A460:B463"/>
    <mergeCell ref="D481:D484"/>
    <mergeCell ref="B452:B455"/>
    <mergeCell ref="R473:R476"/>
    <mergeCell ref="P477:P480"/>
    <mergeCell ref="A473:A476"/>
    <mergeCell ref="B473:B476"/>
    <mergeCell ref="C473:C476"/>
    <mergeCell ref="D473:D476"/>
    <mergeCell ref="A452:A455"/>
    <mergeCell ref="A485:B485"/>
    <mergeCell ref="A486:A489"/>
    <mergeCell ref="B486:B489"/>
    <mergeCell ref="A477:A480"/>
    <mergeCell ref="D448:D451"/>
    <mergeCell ref="O448:O451"/>
    <mergeCell ref="P448:P451"/>
    <mergeCell ref="O436:O439"/>
    <mergeCell ref="S473:S476"/>
    <mergeCell ref="C490:C493"/>
    <mergeCell ref="D490:D493"/>
    <mergeCell ref="E490:E493"/>
    <mergeCell ref="O490:O493"/>
    <mergeCell ref="U490:U493"/>
    <mergeCell ref="T490:T493"/>
    <mergeCell ref="C477:C480"/>
    <mergeCell ref="D477:D480"/>
    <mergeCell ref="C486:C489"/>
    <mergeCell ref="D486:D489"/>
    <mergeCell ref="E477:E480"/>
    <mergeCell ref="Q490:Q493"/>
    <mergeCell ref="R490:R493"/>
    <mergeCell ref="S490:S493"/>
    <mergeCell ref="S431:S434"/>
    <mergeCell ref="U431:U434"/>
    <mergeCell ref="O465:O468"/>
    <mergeCell ref="C452:C455"/>
    <mergeCell ref="D452:D455"/>
    <mergeCell ref="T477:T480"/>
    <mergeCell ref="U473:U476"/>
    <mergeCell ref="O477:O480"/>
    <mergeCell ref="Q486:Q489"/>
    <mergeCell ref="R486:R489"/>
    <mergeCell ref="S486:S489"/>
    <mergeCell ref="P486:P489"/>
    <mergeCell ref="R477:R480"/>
    <mergeCell ref="S477:S480"/>
    <mergeCell ref="Q477:Q480"/>
    <mergeCell ref="E473:E476"/>
    <mergeCell ref="U387:U390"/>
    <mergeCell ref="T367:T370"/>
    <mergeCell ref="U367:U370"/>
    <mergeCell ref="O355:O358"/>
    <mergeCell ref="T375:T378"/>
    <mergeCell ref="U375:U378"/>
    <mergeCell ref="P444:P447"/>
    <mergeCell ref="Q473:Q476"/>
    <mergeCell ref="Q444:Q447"/>
    <mergeCell ref="E452:E455"/>
    <mergeCell ref="A427:A430"/>
    <mergeCell ref="A423:A426"/>
    <mergeCell ref="B423:B426"/>
    <mergeCell ref="C423:C426"/>
    <mergeCell ref="C465:C468"/>
    <mergeCell ref="D465:D468"/>
    <mergeCell ref="A448:A451"/>
    <mergeCell ref="B448:B451"/>
    <mergeCell ref="D423:D426"/>
    <mergeCell ref="Q431:Q434"/>
    <mergeCell ref="B427:B430"/>
    <mergeCell ref="C427:C430"/>
    <mergeCell ref="E444:E447"/>
    <mergeCell ref="P469:P472"/>
    <mergeCell ref="Q469:Q472"/>
    <mergeCell ref="O440:O443"/>
    <mergeCell ref="Q448:Q451"/>
    <mergeCell ref="C440:C443"/>
    <mergeCell ref="D440:D443"/>
    <mergeCell ref="E440:E443"/>
    <mergeCell ref="U465:U468"/>
    <mergeCell ref="T460:T463"/>
    <mergeCell ref="W204:W205"/>
    <mergeCell ref="X204:X205"/>
    <mergeCell ref="R178:R181"/>
    <mergeCell ref="T157:T160"/>
    <mergeCell ref="Q124:Q127"/>
    <mergeCell ref="R124:R127"/>
    <mergeCell ref="S124:S127"/>
    <mergeCell ref="T124:T127"/>
    <mergeCell ref="U124:U127"/>
    <mergeCell ref="V124:V127"/>
    <mergeCell ref="W124:W127"/>
    <mergeCell ref="T178:T181"/>
    <mergeCell ref="T174:T177"/>
    <mergeCell ref="S182:S185"/>
    <mergeCell ref="O403:O406"/>
    <mergeCell ref="P323:P326"/>
    <mergeCell ref="Q299:Q302"/>
    <mergeCell ref="V323:V326"/>
    <mergeCell ref="U315:U318"/>
    <mergeCell ref="Q307:Q310"/>
    <mergeCell ref="U327:U330"/>
    <mergeCell ref="P311:P314"/>
    <mergeCell ref="Q311:Q314"/>
    <mergeCell ref="T387:T390"/>
    <mergeCell ref="U395:U398"/>
    <mergeCell ref="Q391:Q394"/>
    <mergeCell ref="O351:O354"/>
    <mergeCell ref="P351:P354"/>
    <mergeCell ref="R351:R354"/>
    <mergeCell ref="S351:S354"/>
    <mergeCell ref="T351:T354"/>
    <mergeCell ref="R379:R382"/>
    <mergeCell ref="X270:X273"/>
    <mergeCell ref="U165:U168"/>
    <mergeCell ref="S165:S168"/>
    <mergeCell ref="V165:V168"/>
    <mergeCell ref="S161:S164"/>
    <mergeCell ref="X128:X131"/>
    <mergeCell ref="U161:U164"/>
    <mergeCell ref="T161:T164"/>
    <mergeCell ref="W136:W139"/>
    <mergeCell ref="X88:X91"/>
    <mergeCell ref="U170:U173"/>
    <mergeCell ref="U120:U123"/>
    <mergeCell ref="X116:X119"/>
    <mergeCell ref="X92:X95"/>
    <mergeCell ref="V258:V261"/>
    <mergeCell ref="Q182:Q185"/>
    <mergeCell ref="Q230:Q233"/>
    <mergeCell ref="S186:S189"/>
    <mergeCell ref="T186:T189"/>
    <mergeCell ref="U186:U189"/>
    <mergeCell ref="R92:R95"/>
    <mergeCell ref="S92:S95"/>
    <mergeCell ref="T92:T95"/>
    <mergeCell ref="Q170:Q173"/>
    <mergeCell ref="V230:V233"/>
    <mergeCell ref="U210:U213"/>
    <mergeCell ref="R214:R217"/>
    <mergeCell ref="R206:R209"/>
    <mergeCell ref="S206:S209"/>
    <mergeCell ref="W266:W269"/>
    <mergeCell ref="S153:S156"/>
    <mergeCell ref="S128:S131"/>
    <mergeCell ref="A543:E546"/>
    <mergeCell ref="O543:O546"/>
    <mergeCell ref="P543:P546"/>
    <mergeCell ref="S543:S546"/>
    <mergeCell ref="T543:T546"/>
    <mergeCell ref="X440:X443"/>
    <mergeCell ref="R440:R443"/>
    <mergeCell ref="R494:R497"/>
    <mergeCell ref="S494:S497"/>
    <mergeCell ref="E460:E463"/>
    <mergeCell ref="U543:U546"/>
    <mergeCell ref="V543:V546"/>
    <mergeCell ref="X543:X546"/>
    <mergeCell ref="A444:A447"/>
    <mergeCell ref="B444:B447"/>
    <mergeCell ref="C444:C447"/>
    <mergeCell ref="D444:D447"/>
    <mergeCell ref="A464:B464"/>
    <mergeCell ref="Q543:Q546"/>
    <mergeCell ref="R543:R546"/>
    <mergeCell ref="V440:V443"/>
    <mergeCell ref="A465:A468"/>
    <mergeCell ref="B465:B468"/>
    <mergeCell ref="X460:X463"/>
    <mergeCell ref="P460:P463"/>
    <mergeCell ref="Q460:Q463"/>
    <mergeCell ref="R460:R463"/>
    <mergeCell ref="E465:E468"/>
    <mergeCell ref="O452:O455"/>
    <mergeCell ref="P452:P455"/>
    <mergeCell ref="B477:B480"/>
    <mergeCell ref="O473:O476"/>
    <mergeCell ref="W174:W177"/>
    <mergeCell ref="W178:W181"/>
    <mergeCell ref="W182:W185"/>
    <mergeCell ref="W186:W189"/>
    <mergeCell ref="W206:W209"/>
    <mergeCell ref="W210:W213"/>
    <mergeCell ref="P210:P213"/>
    <mergeCell ref="E161:E164"/>
    <mergeCell ref="X100:X103"/>
    <mergeCell ref="X157:X160"/>
    <mergeCell ref="S170:S173"/>
    <mergeCell ref="E108:E111"/>
    <mergeCell ref="A96:A99"/>
    <mergeCell ref="B96:B99"/>
    <mergeCell ref="A84:A87"/>
    <mergeCell ref="B84:B87"/>
    <mergeCell ref="A92:A95"/>
    <mergeCell ref="T100:T103"/>
    <mergeCell ref="R153:R156"/>
    <mergeCell ref="V140:V143"/>
    <mergeCell ref="T165:T168"/>
    <mergeCell ref="X206:X209"/>
    <mergeCell ref="W132:W135"/>
    <mergeCell ref="X132:X135"/>
    <mergeCell ref="Q136:Q139"/>
    <mergeCell ref="R136:R139"/>
    <mergeCell ref="S136:S139"/>
    <mergeCell ref="T136:T139"/>
    <mergeCell ref="U136:U139"/>
    <mergeCell ref="X136:X139"/>
    <mergeCell ref="X140:X143"/>
    <mergeCell ref="U144:U147"/>
    <mergeCell ref="C72:C75"/>
    <mergeCell ref="D72:D75"/>
    <mergeCell ref="A20:A23"/>
    <mergeCell ref="B20:B23"/>
    <mergeCell ref="E96:E99"/>
    <mergeCell ref="A112:A115"/>
    <mergeCell ref="B112:B115"/>
    <mergeCell ref="C112:C115"/>
    <mergeCell ref="D112:D115"/>
    <mergeCell ref="X76:X79"/>
    <mergeCell ref="S76:S79"/>
    <mergeCell ref="A88:A91"/>
    <mergeCell ref="B88:B91"/>
    <mergeCell ref="C88:C91"/>
    <mergeCell ref="D88:D91"/>
    <mergeCell ref="A16:A19"/>
    <mergeCell ref="A64:A67"/>
    <mergeCell ref="B64:B67"/>
    <mergeCell ref="A76:A79"/>
    <mergeCell ref="V104:V107"/>
    <mergeCell ref="W104:W107"/>
    <mergeCell ref="X104:X107"/>
    <mergeCell ref="E68:E71"/>
    <mergeCell ref="O68:O71"/>
    <mergeCell ref="W64:W67"/>
    <mergeCell ref="W68:W71"/>
    <mergeCell ref="W76:W79"/>
    <mergeCell ref="W80:W83"/>
    <mergeCell ref="W84:W87"/>
    <mergeCell ref="W88:W91"/>
    <mergeCell ref="W92:W95"/>
    <mergeCell ref="W96:W99"/>
    <mergeCell ref="C68:C71"/>
    <mergeCell ref="A108:A111"/>
    <mergeCell ref="B108:B111"/>
    <mergeCell ref="C108:C111"/>
    <mergeCell ref="D108:D111"/>
    <mergeCell ref="O5:O7"/>
    <mergeCell ref="A12:A15"/>
    <mergeCell ref="C12:C15"/>
    <mergeCell ref="B12:B15"/>
    <mergeCell ref="B16:B19"/>
    <mergeCell ref="D16:D19"/>
    <mergeCell ref="C144:C147"/>
    <mergeCell ref="D96:D99"/>
    <mergeCell ref="D76:D79"/>
    <mergeCell ref="A100:A103"/>
    <mergeCell ref="B100:B103"/>
    <mergeCell ref="C100:C103"/>
    <mergeCell ref="D100:D103"/>
    <mergeCell ref="E80:E83"/>
    <mergeCell ref="E84:E87"/>
    <mergeCell ref="D120:D123"/>
    <mergeCell ref="E120:E123"/>
    <mergeCell ref="A132:A135"/>
    <mergeCell ref="B132:B135"/>
    <mergeCell ref="C132:C135"/>
    <mergeCell ref="A136:A139"/>
    <mergeCell ref="B136:B139"/>
    <mergeCell ref="C136:C139"/>
    <mergeCell ref="E140:E143"/>
    <mergeCell ref="E92:E95"/>
    <mergeCell ref="A72:A75"/>
    <mergeCell ref="B72:B75"/>
    <mergeCell ref="C76:C79"/>
    <mergeCell ref="C80:C83"/>
    <mergeCell ref="D80:D83"/>
    <mergeCell ref="A80:A83"/>
    <mergeCell ref="B76:B79"/>
    <mergeCell ref="Q5:X5"/>
    <mergeCell ref="O140:O143"/>
    <mergeCell ref="U140:U143"/>
    <mergeCell ref="H6:N6"/>
    <mergeCell ref="V80:V83"/>
    <mergeCell ref="P64:P67"/>
    <mergeCell ref="Q64:Q67"/>
    <mergeCell ref="D92:D95"/>
    <mergeCell ref="A148:B148"/>
    <mergeCell ref="C16:C19"/>
    <mergeCell ref="A144:B147"/>
    <mergeCell ref="B68:B71"/>
    <mergeCell ref="D68:D71"/>
    <mergeCell ref="A120:A123"/>
    <mergeCell ref="B120:B123"/>
    <mergeCell ref="A128:A131"/>
    <mergeCell ref="A68:A71"/>
    <mergeCell ref="B4:B7"/>
    <mergeCell ref="C120:C123"/>
    <mergeCell ref="D84:D87"/>
    <mergeCell ref="B80:B83"/>
    <mergeCell ref="A116:A119"/>
    <mergeCell ref="B116:B119"/>
    <mergeCell ref="C116:C119"/>
    <mergeCell ref="D116:D119"/>
    <mergeCell ref="B140:B143"/>
    <mergeCell ref="C140:C143"/>
    <mergeCell ref="A2:X2"/>
    <mergeCell ref="A9:B9"/>
    <mergeCell ref="A10:B10"/>
    <mergeCell ref="O4:X4"/>
    <mergeCell ref="F4:N4"/>
    <mergeCell ref="C4:D4"/>
    <mergeCell ref="R6:X6"/>
    <mergeCell ref="C5:C7"/>
    <mergeCell ref="Q6:Q7"/>
    <mergeCell ref="A11:B11"/>
    <mergeCell ref="O12:O15"/>
    <mergeCell ref="P12:P15"/>
    <mergeCell ref="G5:N5"/>
    <mergeCell ref="G6:G7"/>
    <mergeCell ref="A4:A7"/>
    <mergeCell ref="F5:F7"/>
    <mergeCell ref="E4:E7"/>
    <mergeCell ref="D5:D7"/>
    <mergeCell ref="P5:P7"/>
    <mergeCell ref="D12:D15"/>
    <mergeCell ref="W12:W15"/>
    <mergeCell ref="E12:E15"/>
    <mergeCell ref="X96:X99"/>
    <mergeCell ref="U84:U87"/>
    <mergeCell ref="X153:X156"/>
    <mergeCell ref="U153:U156"/>
    <mergeCell ref="X144:X147"/>
    <mergeCell ref="V84:V87"/>
    <mergeCell ref="U96:U99"/>
    <mergeCell ref="V120:V123"/>
    <mergeCell ref="X120:X123"/>
    <mergeCell ref="E16:E19"/>
    <mergeCell ref="T88:T91"/>
    <mergeCell ref="U88:U91"/>
    <mergeCell ref="V88:V91"/>
    <mergeCell ref="O144:O147"/>
    <mergeCell ref="O149:O152"/>
    <mergeCell ref="P149:P152"/>
    <mergeCell ref="V12:V15"/>
    <mergeCell ref="X12:X15"/>
    <mergeCell ref="T116:T119"/>
    <mergeCell ref="Q149:Q152"/>
    <mergeCell ref="R144:R147"/>
    <mergeCell ref="P84:P87"/>
    <mergeCell ref="Q84:Q87"/>
    <mergeCell ref="R12:R15"/>
    <mergeCell ref="O84:O87"/>
    <mergeCell ref="Q144:Q147"/>
    <mergeCell ref="S88:S91"/>
    <mergeCell ref="V153:V156"/>
    <mergeCell ref="W100:W103"/>
    <mergeCell ref="W116:W119"/>
    <mergeCell ref="W120:W123"/>
    <mergeCell ref="P96:P99"/>
    <mergeCell ref="Q100:Q103"/>
    <mergeCell ref="O116:O119"/>
    <mergeCell ref="P116:P119"/>
    <mergeCell ref="Q116:Q119"/>
    <mergeCell ref="V96:V99"/>
    <mergeCell ref="V92:V95"/>
    <mergeCell ref="O100:O103"/>
    <mergeCell ref="P100:P103"/>
    <mergeCell ref="R100:R103"/>
    <mergeCell ref="R96:R99"/>
    <mergeCell ref="S96:S99"/>
    <mergeCell ref="T96:T99"/>
    <mergeCell ref="V144:V147"/>
    <mergeCell ref="D149:D152"/>
    <mergeCell ref="D132:D135"/>
    <mergeCell ref="E132:E135"/>
    <mergeCell ref="O132:O135"/>
    <mergeCell ref="P132:P135"/>
    <mergeCell ref="Q132:Q135"/>
    <mergeCell ref="D140:D143"/>
    <mergeCell ref="O92:O95"/>
    <mergeCell ref="V149:V152"/>
    <mergeCell ref="V161:V164"/>
    <mergeCell ref="U157:U160"/>
    <mergeCell ref="Q165:Q168"/>
    <mergeCell ref="Q161:Q164"/>
    <mergeCell ref="O136:O139"/>
    <mergeCell ref="P140:P143"/>
    <mergeCell ref="V174:V177"/>
    <mergeCell ref="S144:S147"/>
    <mergeCell ref="O108:O111"/>
    <mergeCell ref="P108:P111"/>
    <mergeCell ref="Q108:Q111"/>
    <mergeCell ref="P92:P95"/>
    <mergeCell ref="S80:S83"/>
    <mergeCell ref="T80:T83"/>
    <mergeCell ref="E144:E147"/>
    <mergeCell ref="R84:R87"/>
    <mergeCell ref="O153:O156"/>
    <mergeCell ref="P153:P156"/>
    <mergeCell ref="Q153:Q156"/>
    <mergeCell ref="R116:R119"/>
    <mergeCell ref="S116:S119"/>
    <mergeCell ref="R149:R152"/>
    <mergeCell ref="S149:S152"/>
    <mergeCell ref="T128:T131"/>
    <mergeCell ref="V136:V139"/>
    <mergeCell ref="E149:E152"/>
    <mergeCell ref="P80:P83"/>
    <mergeCell ref="R80:R83"/>
    <mergeCell ref="S84:S87"/>
    <mergeCell ref="T84:T87"/>
    <mergeCell ref="A258:A261"/>
    <mergeCell ref="B258:B261"/>
    <mergeCell ref="C258:C261"/>
    <mergeCell ref="D258:D261"/>
    <mergeCell ref="A331:A334"/>
    <mergeCell ref="B331:B334"/>
    <mergeCell ref="B206:B209"/>
    <mergeCell ref="C206:C209"/>
    <mergeCell ref="U174:U177"/>
    <mergeCell ref="S178:S181"/>
    <mergeCell ref="V157:V160"/>
    <mergeCell ref="U132:U135"/>
    <mergeCell ref="V132:V135"/>
    <mergeCell ref="O157:O160"/>
    <mergeCell ref="P157:P160"/>
    <mergeCell ref="Q157:Q160"/>
    <mergeCell ref="R132:R135"/>
    <mergeCell ref="S132:S135"/>
    <mergeCell ref="T132:T135"/>
    <mergeCell ref="D170:D173"/>
    <mergeCell ref="D210:D213"/>
    <mergeCell ref="O170:O173"/>
    <mergeCell ref="V206:V209"/>
    <mergeCell ref="C170:C173"/>
    <mergeCell ref="V186:V189"/>
    <mergeCell ref="Q206:Q209"/>
    <mergeCell ref="V204:V205"/>
    <mergeCell ref="B279:B282"/>
    <mergeCell ref="A287:A290"/>
    <mergeCell ref="A153:A156"/>
    <mergeCell ref="A270:B273"/>
    <mergeCell ref="A274:B274"/>
    <mergeCell ref="B295:B298"/>
    <mergeCell ref="C295:C298"/>
    <mergeCell ref="B307:B310"/>
    <mergeCell ref="B210:B213"/>
    <mergeCell ref="O238:O241"/>
    <mergeCell ref="O234:O237"/>
    <mergeCell ref="Q210:Q213"/>
    <mergeCell ref="R210:R213"/>
    <mergeCell ref="T210:T213"/>
    <mergeCell ref="T206:T209"/>
    <mergeCell ref="A182:A185"/>
    <mergeCell ref="B182:B185"/>
    <mergeCell ref="C182:C185"/>
    <mergeCell ref="D182:D185"/>
    <mergeCell ref="E182:E185"/>
    <mergeCell ref="A391:A394"/>
    <mergeCell ref="B391:B394"/>
    <mergeCell ref="C391:C394"/>
    <mergeCell ref="A291:A294"/>
    <mergeCell ref="A327:A330"/>
    <mergeCell ref="A283:A286"/>
    <mergeCell ref="D391:D394"/>
    <mergeCell ref="E391:E394"/>
    <mergeCell ref="D295:D298"/>
    <mergeCell ref="E295:E298"/>
    <mergeCell ref="A242:A245"/>
    <mergeCell ref="C222:C225"/>
    <mergeCell ref="D222:D225"/>
    <mergeCell ref="C218:C221"/>
    <mergeCell ref="C210:C213"/>
    <mergeCell ref="E387:E390"/>
    <mergeCell ref="B214:B217"/>
    <mergeCell ref="T279:T282"/>
    <mergeCell ref="O210:O213"/>
    <mergeCell ref="O120:O123"/>
    <mergeCell ref="P120:P123"/>
    <mergeCell ref="Q120:Q123"/>
    <mergeCell ref="R120:R123"/>
    <mergeCell ref="S120:S123"/>
    <mergeCell ref="T120:T123"/>
    <mergeCell ref="E116:E119"/>
    <mergeCell ref="P144:P147"/>
    <mergeCell ref="A161:A164"/>
    <mergeCell ref="B161:B164"/>
    <mergeCell ref="A315:A318"/>
    <mergeCell ref="X182:X185"/>
    <mergeCell ref="U222:U225"/>
    <mergeCell ref="S230:S233"/>
    <mergeCell ref="X230:X233"/>
    <mergeCell ref="U206:U209"/>
    <mergeCell ref="V210:V213"/>
    <mergeCell ref="O230:O233"/>
    <mergeCell ref="P230:P233"/>
    <mergeCell ref="B230:B233"/>
    <mergeCell ref="C230:C233"/>
    <mergeCell ref="D230:D233"/>
    <mergeCell ref="E230:E233"/>
    <mergeCell ref="T230:T233"/>
    <mergeCell ref="C299:C302"/>
    <mergeCell ref="R287:R290"/>
    <mergeCell ref="E307:E310"/>
    <mergeCell ref="O307:O310"/>
    <mergeCell ref="R279:R282"/>
    <mergeCell ref="U218:U221"/>
    <mergeCell ref="V234:V237"/>
    <mergeCell ref="X234:X237"/>
    <mergeCell ref="Q222:Q225"/>
    <mergeCell ref="R222:R225"/>
    <mergeCell ref="Q226:Q229"/>
    <mergeCell ref="W214:W217"/>
    <mergeCell ref="W222:W225"/>
    <mergeCell ref="W226:W229"/>
    <mergeCell ref="Q214:Q217"/>
    <mergeCell ref="X214:X217"/>
    <mergeCell ref="C149:C152"/>
    <mergeCell ref="E88:E91"/>
    <mergeCell ref="O88:O91"/>
    <mergeCell ref="D144:D147"/>
    <mergeCell ref="B283:B286"/>
    <mergeCell ref="C283:C286"/>
    <mergeCell ref="C307:C310"/>
    <mergeCell ref="C92:C95"/>
    <mergeCell ref="B222:B225"/>
    <mergeCell ref="T182:T185"/>
    <mergeCell ref="U182:U185"/>
    <mergeCell ref="P222:P225"/>
    <mergeCell ref="V182:V185"/>
    <mergeCell ref="O178:O181"/>
    <mergeCell ref="R218:R221"/>
    <mergeCell ref="V266:V269"/>
    <mergeCell ref="P242:P245"/>
    <mergeCell ref="V254:V257"/>
    <mergeCell ref="P238:P241"/>
    <mergeCell ref="V299:V302"/>
    <mergeCell ref="U254:U257"/>
    <mergeCell ref="Q242:Q245"/>
    <mergeCell ref="X303:X306"/>
    <mergeCell ref="X411:X414"/>
    <mergeCell ref="S295:S298"/>
    <mergeCell ref="S299:S302"/>
    <mergeCell ref="U311:U314"/>
    <mergeCell ref="V327:V330"/>
    <mergeCell ref="X295:X298"/>
    <mergeCell ref="E331:E334"/>
    <mergeCell ref="O331:O334"/>
    <mergeCell ref="P331:P334"/>
    <mergeCell ref="Q331:Q334"/>
    <mergeCell ref="S331:S334"/>
    <mergeCell ref="T331:T334"/>
    <mergeCell ref="U391:U394"/>
    <mergeCell ref="X371:X374"/>
    <mergeCell ref="C403:C406"/>
    <mergeCell ref="P465:P468"/>
    <mergeCell ref="D415:D418"/>
    <mergeCell ref="P423:P426"/>
    <mergeCell ref="Q423:Q426"/>
    <mergeCell ref="D427:D430"/>
    <mergeCell ref="E427:E430"/>
    <mergeCell ref="S379:S382"/>
    <mergeCell ref="T379:T382"/>
    <mergeCell ref="U379:U382"/>
    <mergeCell ref="R383:R386"/>
    <mergeCell ref="S383:S386"/>
    <mergeCell ref="T383:T386"/>
    <mergeCell ref="E379:E382"/>
    <mergeCell ref="O379:O382"/>
    <mergeCell ref="P379:P382"/>
    <mergeCell ref="U383:U386"/>
    <mergeCell ref="A518:B518"/>
    <mergeCell ref="X494:X497"/>
    <mergeCell ref="A238:A241"/>
    <mergeCell ref="B238:B241"/>
    <mergeCell ref="C238:C241"/>
    <mergeCell ref="D238:D241"/>
    <mergeCell ref="D275:D278"/>
    <mergeCell ref="A435:B435"/>
    <mergeCell ref="R431:R434"/>
    <mergeCell ref="E469:E472"/>
    <mergeCell ref="O469:O472"/>
    <mergeCell ref="S465:S468"/>
    <mergeCell ref="B246:B249"/>
    <mergeCell ref="C246:C249"/>
    <mergeCell ref="D246:D249"/>
    <mergeCell ref="E448:E451"/>
    <mergeCell ref="T307:T310"/>
    <mergeCell ref="D460:D463"/>
    <mergeCell ref="S460:S463"/>
    <mergeCell ref="O460:O463"/>
    <mergeCell ref="C291:C294"/>
    <mergeCell ref="D436:D439"/>
    <mergeCell ref="E436:E439"/>
    <mergeCell ref="A469:A472"/>
    <mergeCell ref="B469:B472"/>
    <mergeCell ref="C469:C472"/>
    <mergeCell ref="A403:A406"/>
    <mergeCell ref="B403:B406"/>
    <mergeCell ref="C494:C497"/>
    <mergeCell ref="X391:X394"/>
    <mergeCell ref="T391:T394"/>
    <mergeCell ref="V311:V314"/>
    <mergeCell ref="V539:V542"/>
    <mergeCell ref="E523:E526"/>
    <mergeCell ref="O523:O526"/>
    <mergeCell ref="P523:P526"/>
    <mergeCell ref="R523:R526"/>
    <mergeCell ref="T473:T476"/>
    <mergeCell ref="S481:S484"/>
    <mergeCell ref="A527:A530"/>
    <mergeCell ref="B527:B530"/>
    <mergeCell ref="A539:B542"/>
    <mergeCell ref="C539:C542"/>
    <mergeCell ref="D539:D542"/>
    <mergeCell ref="E539:E542"/>
    <mergeCell ref="O539:O542"/>
    <mergeCell ref="P539:P542"/>
    <mergeCell ref="Q539:Q542"/>
    <mergeCell ref="A535:A538"/>
    <mergeCell ref="B535:B538"/>
    <mergeCell ref="A523:A526"/>
    <mergeCell ref="B523:B526"/>
    <mergeCell ref="C523:C526"/>
    <mergeCell ref="S514:S517"/>
    <mergeCell ref="A519:A522"/>
    <mergeCell ref="B519:B522"/>
    <mergeCell ref="C519:C522"/>
    <mergeCell ref="T486:T489"/>
    <mergeCell ref="O481:O484"/>
    <mergeCell ref="P481:P484"/>
    <mergeCell ref="Q481:Q484"/>
    <mergeCell ref="R481:R484"/>
    <mergeCell ref="T481:T484"/>
    <mergeCell ref="V510:V513"/>
    <mergeCell ref="X539:X542"/>
    <mergeCell ref="R527:R530"/>
    <mergeCell ref="S527:S530"/>
    <mergeCell ref="T527:T530"/>
    <mergeCell ref="U527:U530"/>
    <mergeCell ref="V527:V530"/>
    <mergeCell ref="X527:X530"/>
    <mergeCell ref="V531:V534"/>
    <mergeCell ref="C527:C530"/>
    <mergeCell ref="D527:D530"/>
    <mergeCell ref="E527:E530"/>
    <mergeCell ref="O527:O530"/>
    <mergeCell ref="P527:P530"/>
    <mergeCell ref="Q527:Q530"/>
    <mergeCell ref="R539:R542"/>
    <mergeCell ref="S539:S542"/>
    <mergeCell ref="T539:T542"/>
    <mergeCell ref="U539:U542"/>
    <mergeCell ref="C535:C538"/>
    <mergeCell ref="D535:D538"/>
    <mergeCell ref="V535:V538"/>
    <mergeCell ref="X535:X538"/>
    <mergeCell ref="R535:R538"/>
    <mergeCell ref="S535:S538"/>
    <mergeCell ref="T535:T538"/>
    <mergeCell ref="U535:U538"/>
    <mergeCell ref="E535:E538"/>
    <mergeCell ref="O535:O538"/>
    <mergeCell ref="P535:P538"/>
    <mergeCell ref="Q535:Q538"/>
    <mergeCell ref="W535:W538"/>
    <mergeCell ref="W539:W542"/>
    <mergeCell ref="C379:C382"/>
    <mergeCell ref="D379:D382"/>
    <mergeCell ref="Q379:Q382"/>
    <mergeCell ref="A383:A386"/>
    <mergeCell ref="B383:B386"/>
    <mergeCell ref="C383:C386"/>
    <mergeCell ref="D383:D386"/>
    <mergeCell ref="E383:E386"/>
    <mergeCell ref="O383:O386"/>
    <mergeCell ref="P383:P386"/>
    <mergeCell ref="Q383:Q386"/>
    <mergeCell ref="P283:P286"/>
    <mergeCell ref="C331:C334"/>
    <mergeCell ref="D331:D334"/>
    <mergeCell ref="E283:E286"/>
    <mergeCell ref="C303:C306"/>
    <mergeCell ref="A375:A378"/>
    <mergeCell ref="B375:B378"/>
    <mergeCell ref="C375:C378"/>
    <mergeCell ref="D375:D378"/>
    <mergeCell ref="E375:E378"/>
    <mergeCell ref="O375:O378"/>
    <mergeCell ref="Q351:Q354"/>
    <mergeCell ref="P303:P306"/>
    <mergeCell ref="E327:E330"/>
    <mergeCell ref="D327:D330"/>
    <mergeCell ref="B327:B330"/>
    <mergeCell ref="A295:A298"/>
    <mergeCell ref="B319:B322"/>
    <mergeCell ref="A335:A338"/>
    <mergeCell ref="B335:B338"/>
    <mergeCell ref="O283:O286"/>
    <mergeCell ref="X469:X472"/>
    <mergeCell ref="V523:V526"/>
    <mergeCell ref="V519:V522"/>
    <mergeCell ref="R242:R245"/>
    <mergeCell ref="S242:S245"/>
    <mergeCell ref="T250:T253"/>
    <mergeCell ref="X444:X447"/>
    <mergeCell ref="X327:X330"/>
    <mergeCell ref="X258:X261"/>
    <mergeCell ref="X291:X294"/>
    <mergeCell ref="T436:T439"/>
    <mergeCell ref="Q436:Q439"/>
    <mergeCell ref="S415:S418"/>
    <mergeCell ref="T415:T418"/>
    <mergeCell ref="Q415:Q418"/>
    <mergeCell ref="R415:R418"/>
    <mergeCell ref="Q427:Q430"/>
    <mergeCell ref="R427:R430"/>
    <mergeCell ref="Q519:Q522"/>
    <mergeCell ref="R519:R522"/>
    <mergeCell ref="S519:S522"/>
    <mergeCell ref="T519:T522"/>
    <mergeCell ref="W275:W278"/>
    <mergeCell ref="V502:V505"/>
    <mergeCell ref="T303:T306"/>
    <mergeCell ref="X423:X426"/>
    <mergeCell ref="V319:V322"/>
    <mergeCell ref="U351:U354"/>
    <mergeCell ref="V295:V298"/>
    <mergeCell ref="S399:S402"/>
    <mergeCell ref="T399:T402"/>
    <mergeCell ref="R299:R302"/>
    <mergeCell ref="X473:X476"/>
    <mergeCell ref="V514:V517"/>
    <mergeCell ref="X510:X513"/>
    <mergeCell ref="T456:T459"/>
    <mergeCell ref="U456:U459"/>
    <mergeCell ref="V456:V459"/>
    <mergeCell ref="X279:X282"/>
    <mergeCell ref="X283:X286"/>
    <mergeCell ref="S287:S290"/>
    <mergeCell ref="X477:X480"/>
    <mergeCell ref="X490:X493"/>
    <mergeCell ref="V473:V476"/>
    <mergeCell ref="V431:V434"/>
    <mergeCell ref="U514:U517"/>
    <mergeCell ref="X523:X526"/>
    <mergeCell ref="R319:R322"/>
    <mergeCell ref="S319:S322"/>
    <mergeCell ref="T319:T322"/>
    <mergeCell ref="U319:U322"/>
    <mergeCell ref="X456:X459"/>
    <mergeCell ref="X481:X484"/>
    <mergeCell ref="X486:X489"/>
    <mergeCell ref="X498:X501"/>
    <mergeCell ref="R502:R505"/>
    <mergeCell ref="S502:S505"/>
    <mergeCell ref="T502:T505"/>
    <mergeCell ref="V469:V472"/>
    <mergeCell ref="R465:R468"/>
    <mergeCell ref="T494:T497"/>
    <mergeCell ref="T465:T468"/>
    <mergeCell ref="T469:T472"/>
    <mergeCell ref="S279:S282"/>
    <mergeCell ref="X465:X468"/>
    <mergeCell ref="X519:X522"/>
    <mergeCell ref="X339:X342"/>
    <mergeCell ref="W423:W426"/>
    <mergeCell ref="W351:W354"/>
    <mergeCell ref="R331:R334"/>
    <mergeCell ref="W371:W374"/>
    <mergeCell ref="V423:V426"/>
    <mergeCell ref="U452:U455"/>
    <mergeCell ref="U331:U334"/>
    <mergeCell ref="V331:V334"/>
    <mergeCell ref="R423:R426"/>
    <mergeCell ref="S423:S426"/>
    <mergeCell ref="T423:T426"/>
    <mergeCell ref="U423:U426"/>
    <mergeCell ref="P440:P443"/>
    <mergeCell ref="P436:P439"/>
    <mergeCell ref="P427:P430"/>
    <mergeCell ref="S444:S447"/>
    <mergeCell ref="T444:T447"/>
    <mergeCell ref="U444:U447"/>
    <mergeCell ref="R456:R459"/>
    <mergeCell ref="S456:S459"/>
    <mergeCell ref="V460:V463"/>
    <mergeCell ref="V448:V451"/>
    <mergeCell ref="V383:V386"/>
    <mergeCell ref="W383:W386"/>
    <mergeCell ref="X383:X386"/>
    <mergeCell ref="P375:P378"/>
    <mergeCell ref="Q375:Q378"/>
    <mergeCell ref="R375:R378"/>
    <mergeCell ref="S375:S378"/>
    <mergeCell ref="V287:V290"/>
    <mergeCell ref="V291:V294"/>
    <mergeCell ref="V371:V374"/>
    <mergeCell ref="R291:R294"/>
    <mergeCell ref="T431:T434"/>
    <mergeCell ref="R411:R414"/>
    <mergeCell ref="R391:R394"/>
    <mergeCell ref="S391:S394"/>
    <mergeCell ref="U399:U402"/>
    <mergeCell ref="T395:T398"/>
    <mergeCell ref="P415:P418"/>
    <mergeCell ref="O291:O294"/>
    <mergeCell ref="P291:P294"/>
    <mergeCell ref="S291:S294"/>
    <mergeCell ref="S303:S306"/>
    <mergeCell ref="Q371:Q374"/>
    <mergeCell ref="R371:R374"/>
    <mergeCell ref="S371:S374"/>
    <mergeCell ref="T371:T374"/>
    <mergeCell ref="U371:U374"/>
    <mergeCell ref="T295:T298"/>
    <mergeCell ref="U295:U298"/>
    <mergeCell ref="V427:V430"/>
    <mergeCell ref="V375:V378"/>
    <mergeCell ref="U411:U414"/>
    <mergeCell ref="V411:V414"/>
    <mergeCell ref="R303:R306"/>
    <mergeCell ref="T299:T302"/>
    <mergeCell ref="S311:S314"/>
    <mergeCell ref="S307:S310"/>
    <mergeCell ref="O395:O398"/>
    <mergeCell ref="Q403:Q406"/>
    <mergeCell ref="R514:R517"/>
    <mergeCell ref="O327:O330"/>
    <mergeCell ref="P327:P330"/>
    <mergeCell ref="Q327:Q330"/>
    <mergeCell ref="R327:R330"/>
    <mergeCell ref="V465:V468"/>
    <mergeCell ref="S440:S443"/>
    <mergeCell ref="T440:T443"/>
    <mergeCell ref="U440:U443"/>
    <mergeCell ref="V444:V447"/>
    <mergeCell ref="P490:P493"/>
    <mergeCell ref="O494:O497"/>
    <mergeCell ref="P494:P497"/>
    <mergeCell ref="U519:U522"/>
    <mergeCell ref="E165:E168"/>
    <mergeCell ref="O165:O168"/>
    <mergeCell ref="P165:P168"/>
    <mergeCell ref="S469:S472"/>
    <mergeCell ref="U481:U484"/>
    <mergeCell ref="U460:U463"/>
    <mergeCell ref="U486:U489"/>
    <mergeCell ref="U469:U472"/>
    <mergeCell ref="U477:U480"/>
    <mergeCell ref="V486:V489"/>
    <mergeCell ref="V481:V484"/>
    <mergeCell ref="U270:U273"/>
    <mergeCell ref="T275:T278"/>
    <mergeCell ref="V303:V306"/>
    <mergeCell ref="U287:U290"/>
    <mergeCell ref="V270:V273"/>
    <mergeCell ref="O371:O374"/>
    <mergeCell ref="P371:P374"/>
    <mergeCell ref="D523:D526"/>
    <mergeCell ref="E456:E459"/>
    <mergeCell ref="O456:O459"/>
    <mergeCell ref="P456:P459"/>
    <mergeCell ref="Q456:Q459"/>
    <mergeCell ref="E423:E426"/>
    <mergeCell ref="O423:O426"/>
    <mergeCell ref="O246:O249"/>
    <mergeCell ref="P246:P249"/>
    <mergeCell ref="O514:O517"/>
    <mergeCell ref="P514:P517"/>
    <mergeCell ref="Q514:Q517"/>
    <mergeCell ref="Q494:Q497"/>
    <mergeCell ref="D283:D286"/>
    <mergeCell ref="E514:E517"/>
    <mergeCell ref="Q465:Q468"/>
    <mergeCell ref="E519:E522"/>
    <mergeCell ref="O444:O447"/>
    <mergeCell ref="D371:D374"/>
    <mergeCell ref="E371:E374"/>
    <mergeCell ref="O411:O414"/>
    <mergeCell ref="D519:D522"/>
    <mergeCell ref="P519:P522"/>
    <mergeCell ref="D399:D402"/>
    <mergeCell ref="P411:P414"/>
    <mergeCell ref="E481:E484"/>
    <mergeCell ref="Q246:Q249"/>
    <mergeCell ref="D291:D294"/>
    <mergeCell ref="E291:E294"/>
    <mergeCell ref="E431:E434"/>
    <mergeCell ref="O431:O434"/>
    <mergeCell ref="P431:P434"/>
    <mergeCell ref="A510:A513"/>
    <mergeCell ref="B510:B513"/>
    <mergeCell ref="C510:C513"/>
    <mergeCell ref="D510:D513"/>
    <mergeCell ref="E510:E513"/>
    <mergeCell ref="O510:O513"/>
    <mergeCell ref="P510:P513"/>
    <mergeCell ref="Q510:Q513"/>
    <mergeCell ref="R510:R513"/>
    <mergeCell ref="S510:S513"/>
    <mergeCell ref="T510:T513"/>
    <mergeCell ref="U510:U513"/>
    <mergeCell ref="A490:A493"/>
    <mergeCell ref="B490:B493"/>
    <mergeCell ref="A494:A497"/>
    <mergeCell ref="B494:B497"/>
    <mergeCell ref="A186:A189"/>
    <mergeCell ref="B186:B189"/>
    <mergeCell ref="C186:C189"/>
    <mergeCell ref="D186:D189"/>
    <mergeCell ref="E186:E189"/>
    <mergeCell ref="O186:O189"/>
    <mergeCell ref="P186:P189"/>
    <mergeCell ref="Q186:Q189"/>
    <mergeCell ref="A395:A398"/>
    <mergeCell ref="B395:B398"/>
    <mergeCell ref="U494:U497"/>
    <mergeCell ref="C395:C398"/>
    <mergeCell ref="A399:A402"/>
    <mergeCell ref="A371:A374"/>
    <mergeCell ref="B371:B374"/>
    <mergeCell ref="C371:C374"/>
    <mergeCell ref="E395:E398"/>
    <mergeCell ref="D494:D497"/>
    <mergeCell ref="E494:E497"/>
    <mergeCell ref="C460:C463"/>
    <mergeCell ref="D469:D472"/>
    <mergeCell ref="R444:R447"/>
    <mergeCell ref="R469:R472"/>
    <mergeCell ref="A1:X1"/>
    <mergeCell ref="A506:A509"/>
    <mergeCell ref="B506:B509"/>
    <mergeCell ref="C506:C509"/>
    <mergeCell ref="D506:D509"/>
    <mergeCell ref="E506:E509"/>
    <mergeCell ref="O506:O509"/>
    <mergeCell ref="P506:P509"/>
    <mergeCell ref="Q506:Q509"/>
    <mergeCell ref="R506:R509"/>
    <mergeCell ref="S506:S509"/>
    <mergeCell ref="T506:T509"/>
    <mergeCell ref="U506:U509"/>
    <mergeCell ref="V506:V509"/>
    <mergeCell ref="X506:X509"/>
    <mergeCell ref="A456:A459"/>
    <mergeCell ref="B456:B459"/>
    <mergeCell ref="C456:C459"/>
    <mergeCell ref="D456:D459"/>
    <mergeCell ref="V436:V439"/>
    <mergeCell ref="S411:S414"/>
    <mergeCell ref="T411:T414"/>
    <mergeCell ref="D178:D181"/>
    <mergeCell ref="O161:O164"/>
    <mergeCell ref="V494:V497"/>
    <mergeCell ref="X161:X164"/>
    <mergeCell ref="X427:X430"/>
    <mergeCell ref="R436:R439"/>
    <mergeCell ref="S436:S439"/>
    <mergeCell ref="X331:X334"/>
    <mergeCell ref="X287:X290"/>
    <mergeCell ref="W242:W245"/>
    <mergeCell ref="C178:C181"/>
    <mergeCell ref="U283:U286"/>
    <mergeCell ref="V283:V286"/>
    <mergeCell ref="W234:W237"/>
    <mergeCell ref="W238:W241"/>
    <mergeCell ref="Q279:Q282"/>
    <mergeCell ref="D206:D209"/>
    <mergeCell ref="P178:P181"/>
    <mergeCell ref="R230:R233"/>
    <mergeCell ref="R186:R189"/>
    <mergeCell ref="S238:S241"/>
    <mergeCell ref="X186:X189"/>
    <mergeCell ref="R234:R237"/>
    <mergeCell ref="V218:V221"/>
    <mergeCell ref="D250:D253"/>
    <mergeCell ref="W258:W261"/>
    <mergeCell ref="W270:W273"/>
    <mergeCell ref="X275:X278"/>
    <mergeCell ref="D214:D217"/>
    <mergeCell ref="E279:E282"/>
    <mergeCell ref="E287:E290"/>
    <mergeCell ref="D403:D406"/>
    <mergeCell ref="C415:C418"/>
    <mergeCell ref="O391:O394"/>
    <mergeCell ref="O319:O322"/>
    <mergeCell ref="A157:A160"/>
    <mergeCell ref="B157:B160"/>
    <mergeCell ref="A206:A209"/>
    <mergeCell ref="C161:C164"/>
    <mergeCell ref="D161:D164"/>
    <mergeCell ref="D157:D160"/>
    <mergeCell ref="V279:V282"/>
    <mergeCell ref="U258:U261"/>
    <mergeCell ref="Q218:Q221"/>
    <mergeCell ref="R250:R253"/>
    <mergeCell ref="T242:T245"/>
    <mergeCell ref="S234:S237"/>
    <mergeCell ref="R246:R249"/>
    <mergeCell ref="S246:S249"/>
    <mergeCell ref="T246:T249"/>
    <mergeCell ref="O174:O177"/>
    <mergeCell ref="P174:P177"/>
    <mergeCell ref="V262:V263"/>
    <mergeCell ref="R258:R261"/>
    <mergeCell ref="S270:S273"/>
    <mergeCell ref="A246:A249"/>
    <mergeCell ref="B254:B257"/>
    <mergeCell ref="C254:C257"/>
    <mergeCell ref="P258:P261"/>
    <mergeCell ref="O258:O261"/>
    <mergeCell ref="E254:E257"/>
    <mergeCell ref="V250:V253"/>
    <mergeCell ref="O250:O253"/>
    <mergeCell ref="P250:P253"/>
    <mergeCell ref="Q250:Q253"/>
    <mergeCell ref="E250:E253"/>
    <mergeCell ref="P234:P237"/>
    <mergeCell ref="C279:C282"/>
    <mergeCell ref="S258:S261"/>
    <mergeCell ref="T258:T261"/>
    <mergeCell ref="E238:E241"/>
    <mergeCell ref="Q270:Q273"/>
    <mergeCell ref="Q275:Q278"/>
    <mergeCell ref="Q258:Q261"/>
    <mergeCell ref="W262:W263"/>
    <mergeCell ref="X262:X263"/>
    <mergeCell ref="R264:R265"/>
    <mergeCell ref="S264:S265"/>
    <mergeCell ref="T264:T265"/>
    <mergeCell ref="U264:U265"/>
    <mergeCell ref="V264:V265"/>
    <mergeCell ref="W264:W265"/>
    <mergeCell ref="X264:X265"/>
    <mergeCell ref="O264:O265"/>
    <mergeCell ref="P264:P265"/>
    <mergeCell ref="Q264:Q265"/>
    <mergeCell ref="E275:E278"/>
    <mergeCell ref="W279:W282"/>
    <mergeCell ref="U279:U282"/>
    <mergeCell ref="X254:X257"/>
    <mergeCell ref="X242:X245"/>
    <mergeCell ref="X250:X253"/>
    <mergeCell ref="X238:X241"/>
    <mergeCell ref="T238:T241"/>
    <mergeCell ref="U238:U241"/>
    <mergeCell ref="R238:R241"/>
    <mergeCell ref="W254:W257"/>
    <mergeCell ref="V238:V241"/>
    <mergeCell ref="U250:U253"/>
    <mergeCell ref="A169:B169"/>
    <mergeCell ref="A174:A177"/>
    <mergeCell ref="B174:B177"/>
    <mergeCell ref="C174:C177"/>
    <mergeCell ref="B178:B181"/>
    <mergeCell ref="E174:E177"/>
    <mergeCell ref="D174:D177"/>
    <mergeCell ref="X246:X249"/>
    <mergeCell ref="O254:O257"/>
    <mergeCell ref="P254:P257"/>
    <mergeCell ref="Q254:Q257"/>
    <mergeCell ref="R254:R257"/>
    <mergeCell ref="T234:T237"/>
    <mergeCell ref="V242:V245"/>
    <mergeCell ref="U242:U245"/>
    <mergeCell ref="V222:V225"/>
    <mergeCell ref="U226:U229"/>
    <mergeCell ref="O222:O225"/>
    <mergeCell ref="B170:B173"/>
    <mergeCell ref="O182:O185"/>
    <mergeCell ref="D218:D221"/>
    <mergeCell ref="O218:O221"/>
    <mergeCell ref="P218:P221"/>
    <mergeCell ref="E218:E221"/>
    <mergeCell ref="X218:X221"/>
    <mergeCell ref="Q234:Q237"/>
    <mergeCell ref="W218:W221"/>
    <mergeCell ref="U214:U217"/>
    <mergeCell ref="V214:V217"/>
    <mergeCell ref="W246:W249"/>
    <mergeCell ref="W250:W253"/>
    <mergeCell ref="Q238:Q241"/>
    <mergeCell ref="X375:X378"/>
    <mergeCell ref="A379:A382"/>
    <mergeCell ref="B379:B382"/>
    <mergeCell ref="A198:A201"/>
    <mergeCell ref="B198:B201"/>
    <mergeCell ref="C198:C201"/>
    <mergeCell ref="D198:D201"/>
    <mergeCell ref="E198:E201"/>
    <mergeCell ref="O198:O201"/>
    <mergeCell ref="P198:P201"/>
    <mergeCell ref="Q198:Q201"/>
    <mergeCell ref="R198:R201"/>
    <mergeCell ref="S198:S201"/>
    <mergeCell ref="T198:T201"/>
    <mergeCell ref="U198:U201"/>
    <mergeCell ref="V198:V201"/>
    <mergeCell ref="W198:W201"/>
    <mergeCell ref="X198:X201"/>
    <mergeCell ref="S275:S278"/>
    <mergeCell ref="C287:C290"/>
    <mergeCell ref="C327:C330"/>
    <mergeCell ref="C270:C273"/>
    <mergeCell ref="D270:D273"/>
    <mergeCell ref="P275:P278"/>
    <mergeCell ref="R270:R273"/>
    <mergeCell ref="O262:O263"/>
    <mergeCell ref="P262:P263"/>
    <mergeCell ref="Q262:Q263"/>
    <mergeCell ref="R262:R263"/>
    <mergeCell ref="S262:S263"/>
    <mergeCell ref="T262:T263"/>
    <mergeCell ref="U262:U263"/>
    <mergeCell ref="E112:E115"/>
    <mergeCell ref="O112:O115"/>
    <mergeCell ref="P112:P115"/>
    <mergeCell ref="Q112:Q115"/>
    <mergeCell ref="R112:R115"/>
    <mergeCell ref="S112:S115"/>
    <mergeCell ref="T112:T115"/>
    <mergeCell ref="U112:U115"/>
    <mergeCell ref="V112:V115"/>
    <mergeCell ref="W112:W115"/>
    <mergeCell ref="X112:X115"/>
    <mergeCell ref="W140:W143"/>
    <mergeCell ref="A140:A143"/>
    <mergeCell ref="D136:D139"/>
    <mergeCell ref="E136:E139"/>
    <mergeCell ref="P136:P139"/>
    <mergeCell ref="A124:A127"/>
    <mergeCell ref="B124:B127"/>
    <mergeCell ref="C124:C127"/>
    <mergeCell ref="D124:D127"/>
    <mergeCell ref="E124:E127"/>
    <mergeCell ref="O124:O127"/>
    <mergeCell ref="P124:P127"/>
    <mergeCell ref="X124:X127"/>
    <mergeCell ref="Q140:Q143"/>
    <mergeCell ref="W128:W131"/>
    <mergeCell ref="C56:C59"/>
    <mergeCell ref="D56:D59"/>
    <mergeCell ref="E56:E59"/>
    <mergeCell ref="O56:O59"/>
    <mergeCell ref="P56:P59"/>
    <mergeCell ref="Q56:Q59"/>
    <mergeCell ref="R56:R59"/>
    <mergeCell ref="S56:S59"/>
    <mergeCell ref="T56:T59"/>
    <mergeCell ref="U56:U59"/>
    <mergeCell ref="V56:V59"/>
    <mergeCell ref="W56:W59"/>
    <mergeCell ref="X56:X59"/>
    <mergeCell ref="A52:A55"/>
    <mergeCell ref="B52:B55"/>
    <mergeCell ref="C52:C55"/>
    <mergeCell ref="D52:D55"/>
    <mergeCell ref="E52:E55"/>
    <mergeCell ref="O52:O55"/>
    <mergeCell ref="P52:P55"/>
    <mergeCell ref="Q52:Q55"/>
    <mergeCell ref="R52:R55"/>
    <mergeCell ref="S52:S55"/>
    <mergeCell ref="T52:T55"/>
    <mergeCell ref="U52:U55"/>
    <mergeCell ref="V52:V55"/>
    <mergeCell ref="W52:W55"/>
    <mergeCell ref="X52:X55"/>
  </mergeCells>
  <phoneticPr fontId="0" type="noConversion"/>
  <pageMargins left="0.19685039370078741" right="0.15748031496062992" top="0.56000000000000005" bottom="0.23622047244094491" header="0.23622047244094491" footer="0.19685039370078741"/>
  <pageSetup paperSize="8" scale="39" fitToHeight="0" orientation="landscape" verticalDpi="360" r:id="rId1"/>
  <headerFooter differentFirst="1">
    <oddHeader>&amp;C&amp;P</oddHeader>
  </headerFooter>
  <rowBreaks count="10" manualBreakCount="10">
    <brk id="36" max="23" man="1"/>
    <brk id="87" max="23" man="1"/>
    <brk id="143" max="23" man="1"/>
    <brk id="202" max="23" man="1"/>
    <brk id="261" max="23" man="1"/>
    <brk id="314" max="23" man="1"/>
    <brk id="374" max="23" man="1"/>
    <brk id="430" max="23" man="1"/>
    <brk id="487" max="23" man="1"/>
    <brk id="546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Структура  ГП</vt:lpstr>
      <vt:lpstr>'Структура  ГП'!Заголовки_для_печати</vt:lpstr>
      <vt:lpstr>'Структура  ГП'!Область_печати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2014-04-08T05:37:45Z</cp:lastPrinted>
  <dcterms:created xsi:type="dcterms:W3CDTF">2006-09-28T05:33:49Z</dcterms:created>
  <dcterms:modified xsi:type="dcterms:W3CDTF">2025-02-13T10:19:12Z</dcterms:modified>
</cp:coreProperties>
</file>