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Структура  ГП" sheetId="1" r:id="rId1"/>
  </sheets>
  <definedNames>
    <definedName name="_xlnm._FilterDatabase" localSheetId="0" hidden="1">'Структура  ГП'!$A$8:$X$8</definedName>
    <definedName name="_xlnm.Print_Titles" localSheetId="0">'Структура  ГП'!$8:$8</definedName>
    <definedName name="_xlnm.Print_Area" localSheetId="0">'Структура  ГП'!$A$1:$X$539</definedName>
  </definedNames>
  <calcPr calcId="125725" calcOnSave="0"/>
</workbook>
</file>

<file path=xl/calcChain.xml><?xml version="1.0" encoding="utf-8"?>
<calcChain xmlns="http://schemas.openxmlformats.org/spreadsheetml/2006/main">
  <c r="N52" i="1"/>
  <c r="M52"/>
  <c r="L52"/>
  <c r="K52"/>
  <c r="J52"/>
  <c r="I52"/>
  <c r="H52"/>
  <c r="G52"/>
  <c r="N51"/>
  <c r="M51"/>
  <c r="L51"/>
  <c r="K51"/>
  <c r="J51"/>
  <c r="I51"/>
  <c r="H51"/>
  <c r="G51" s="1"/>
  <c r="N50"/>
  <c r="N49" s="1"/>
  <c r="M50"/>
  <c r="L50"/>
  <c r="K50"/>
  <c r="K49" s="1"/>
  <c r="J50"/>
  <c r="J49" s="1"/>
  <c r="I50"/>
  <c r="I49" s="1"/>
  <c r="H50"/>
  <c r="H49" s="1"/>
  <c r="M49"/>
  <c r="L49"/>
  <c r="N56"/>
  <c r="M56"/>
  <c r="L56"/>
  <c r="K56"/>
  <c r="J56"/>
  <c r="I56"/>
  <c r="H56"/>
  <c r="G56"/>
  <c r="N55"/>
  <c r="M55"/>
  <c r="L55"/>
  <c r="K55"/>
  <c r="J55"/>
  <c r="I55"/>
  <c r="H55"/>
  <c r="G55" s="1"/>
  <c r="N54"/>
  <c r="N53" s="1"/>
  <c r="M54"/>
  <c r="L54"/>
  <c r="K54"/>
  <c r="K53" s="1"/>
  <c r="J54"/>
  <c r="J53" s="1"/>
  <c r="I54"/>
  <c r="I53" s="1"/>
  <c r="H54"/>
  <c r="H53" s="1"/>
  <c r="M53"/>
  <c r="L53"/>
  <c r="N28"/>
  <c r="M28"/>
  <c r="L28"/>
  <c r="K28"/>
  <c r="J28"/>
  <c r="I28"/>
  <c r="H28"/>
  <c r="G28"/>
  <c r="N27"/>
  <c r="M27"/>
  <c r="L27"/>
  <c r="K27"/>
  <c r="J27"/>
  <c r="I27"/>
  <c r="H27"/>
  <c r="G27" s="1"/>
  <c r="N26"/>
  <c r="N25" s="1"/>
  <c r="M26"/>
  <c r="L26"/>
  <c r="K26"/>
  <c r="K25" s="1"/>
  <c r="J26"/>
  <c r="J25" s="1"/>
  <c r="I26"/>
  <c r="I25" s="1"/>
  <c r="H26"/>
  <c r="H25" s="1"/>
  <c r="M25"/>
  <c r="L25"/>
  <c r="N32"/>
  <c r="M32"/>
  <c r="L32"/>
  <c r="K32"/>
  <c r="J32"/>
  <c r="I32"/>
  <c r="H32"/>
  <c r="G32"/>
  <c r="N31"/>
  <c r="M31"/>
  <c r="L31"/>
  <c r="K31"/>
  <c r="J31"/>
  <c r="I31"/>
  <c r="H31"/>
  <c r="G31" s="1"/>
  <c r="N30"/>
  <c r="N29" s="1"/>
  <c r="M30"/>
  <c r="L30"/>
  <c r="K30"/>
  <c r="K29" s="1"/>
  <c r="J30"/>
  <c r="J29" s="1"/>
  <c r="I30"/>
  <c r="I29" s="1"/>
  <c r="H30"/>
  <c r="H29" s="1"/>
  <c r="M29"/>
  <c r="L29"/>
  <c r="N36"/>
  <c r="M36"/>
  <c r="L36"/>
  <c r="K36"/>
  <c r="J36"/>
  <c r="I36"/>
  <c r="H36"/>
  <c r="G36"/>
  <c r="N35"/>
  <c r="M35"/>
  <c r="L35"/>
  <c r="K35"/>
  <c r="J35"/>
  <c r="I35"/>
  <c r="H35"/>
  <c r="G35" s="1"/>
  <c r="N34"/>
  <c r="N33" s="1"/>
  <c r="M34"/>
  <c r="L34"/>
  <c r="K34"/>
  <c r="K33" s="1"/>
  <c r="J34"/>
  <c r="J33" s="1"/>
  <c r="I34"/>
  <c r="I33" s="1"/>
  <c r="H34"/>
  <c r="H33" s="1"/>
  <c r="M33"/>
  <c r="L33"/>
  <c r="N40"/>
  <c r="M40"/>
  <c r="L40"/>
  <c r="K40"/>
  <c r="J40"/>
  <c r="I40"/>
  <c r="H40"/>
  <c r="G40"/>
  <c r="N39"/>
  <c r="M39"/>
  <c r="L39"/>
  <c r="K39"/>
  <c r="J39"/>
  <c r="I39"/>
  <c r="H39"/>
  <c r="G39" s="1"/>
  <c r="N38"/>
  <c r="N37" s="1"/>
  <c r="M38"/>
  <c r="L38"/>
  <c r="K38"/>
  <c r="K37" s="1"/>
  <c r="J38"/>
  <c r="J37" s="1"/>
  <c r="I38"/>
  <c r="I37" s="1"/>
  <c r="H38"/>
  <c r="H37" s="1"/>
  <c r="M37"/>
  <c r="L37"/>
  <c r="N44"/>
  <c r="M44"/>
  <c r="L44"/>
  <c r="K44"/>
  <c r="J44"/>
  <c r="I44"/>
  <c r="H44"/>
  <c r="G44"/>
  <c r="N43"/>
  <c r="M43"/>
  <c r="L43"/>
  <c r="K43"/>
  <c r="J43"/>
  <c r="I43"/>
  <c r="H43"/>
  <c r="G43" s="1"/>
  <c r="N42"/>
  <c r="N41" s="1"/>
  <c r="M42"/>
  <c r="L42"/>
  <c r="K42"/>
  <c r="K41" s="1"/>
  <c r="J42"/>
  <c r="J41" s="1"/>
  <c r="I42"/>
  <c r="I41" s="1"/>
  <c r="H42"/>
  <c r="H41" s="1"/>
  <c r="M41"/>
  <c r="L41"/>
  <c r="N48"/>
  <c r="M48"/>
  <c r="L48"/>
  <c r="K48"/>
  <c r="J48"/>
  <c r="I48"/>
  <c r="H48"/>
  <c r="G48"/>
  <c r="N47"/>
  <c r="M47"/>
  <c r="L47"/>
  <c r="K47"/>
  <c r="J47"/>
  <c r="I47"/>
  <c r="H47"/>
  <c r="G47" s="1"/>
  <c r="N46"/>
  <c r="N45" s="1"/>
  <c r="M46"/>
  <c r="L46"/>
  <c r="K46"/>
  <c r="K45" s="1"/>
  <c r="J46"/>
  <c r="J45" s="1"/>
  <c r="I46"/>
  <c r="I45" s="1"/>
  <c r="H46"/>
  <c r="H45" s="1"/>
  <c r="M45"/>
  <c r="L45"/>
  <c r="N24"/>
  <c r="M24"/>
  <c r="L24"/>
  <c r="K24"/>
  <c r="J24"/>
  <c r="I24"/>
  <c r="H24"/>
  <c r="G24" s="1"/>
  <c r="N23"/>
  <c r="M23"/>
  <c r="L23"/>
  <c r="K23"/>
  <c r="K21" s="1"/>
  <c r="J23"/>
  <c r="I23"/>
  <c r="H23"/>
  <c r="G23" s="1"/>
  <c r="N22"/>
  <c r="M22"/>
  <c r="M21" s="1"/>
  <c r="L22"/>
  <c r="K22"/>
  <c r="J22"/>
  <c r="J21" s="1"/>
  <c r="I22"/>
  <c r="H22"/>
  <c r="G22"/>
  <c r="N21"/>
  <c r="L21"/>
  <c r="I21"/>
  <c r="H21"/>
  <c r="G49" l="1"/>
  <c r="G50"/>
  <c r="G53"/>
  <c r="G54"/>
  <c r="G25"/>
  <c r="G26"/>
  <c r="G29"/>
  <c r="G30"/>
  <c r="G33"/>
  <c r="G34"/>
  <c r="G37"/>
  <c r="G38"/>
  <c r="G41"/>
  <c r="G42"/>
  <c r="G45"/>
  <c r="G46"/>
  <c r="G21"/>
  <c r="L528"/>
  <c r="L525"/>
  <c r="L524" s="1"/>
  <c r="L520"/>
  <c r="L517"/>
  <c r="L516" s="1"/>
  <c r="L503"/>
  <c r="L499"/>
  <c r="L495"/>
  <c r="L491"/>
  <c r="L487"/>
  <c r="L484"/>
  <c r="L480" s="1"/>
  <c r="L470"/>
  <c r="L466"/>
  <c r="L463"/>
  <c r="L462" s="1"/>
  <c r="L449"/>
  <c r="L445"/>
  <c r="L442"/>
  <c r="L441" s="1"/>
  <c r="L437"/>
  <c r="L434"/>
  <c r="L433" s="1"/>
  <c r="L420"/>
  <c r="L416"/>
  <c r="L412"/>
  <c r="L411"/>
  <c r="L410"/>
  <c r="L409"/>
  <c r="L408" s="1"/>
  <c r="L400"/>
  <c r="L396"/>
  <c r="L392"/>
  <c r="L388"/>
  <c r="L384"/>
  <c r="L383"/>
  <c r="L382"/>
  <c r="L381"/>
  <c r="L380" s="1"/>
  <c r="L376"/>
  <c r="L372"/>
  <c r="L368"/>
  <c r="L364"/>
  <c r="L360"/>
  <c r="L356"/>
  <c r="L352"/>
  <c r="L348"/>
  <c r="L344"/>
  <c r="L340"/>
  <c r="L336"/>
  <c r="L332"/>
  <c r="L328"/>
  <c r="L324"/>
  <c r="L320"/>
  <c r="L316"/>
  <c r="L312"/>
  <c r="L308"/>
  <c r="L304"/>
  <c r="L300"/>
  <c r="L296"/>
  <c r="L292"/>
  <c r="L288"/>
  <c r="L284"/>
  <c r="L280"/>
  <c r="L276"/>
  <c r="L275"/>
  <c r="L271" s="1"/>
  <c r="L427" s="1"/>
  <c r="L274"/>
  <c r="L270" s="1"/>
  <c r="L426" s="1"/>
  <c r="L273"/>
  <c r="L259"/>
  <c r="L255"/>
  <c r="L251"/>
  <c r="L247"/>
  <c r="L243"/>
  <c r="L239"/>
  <c r="L235"/>
  <c r="L231"/>
  <c r="L230"/>
  <c r="L229"/>
  <c r="L228"/>
  <c r="L227" s="1"/>
  <c r="L223"/>
  <c r="L219"/>
  <c r="L215"/>
  <c r="L211"/>
  <c r="L207"/>
  <c r="L206"/>
  <c r="L205"/>
  <c r="L204"/>
  <c r="L203" s="1"/>
  <c r="L195"/>
  <c r="L191"/>
  <c r="L187"/>
  <c r="L186"/>
  <c r="L185"/>
  <c r="L184"/>
  <c r="L179"/>
  <c r="L175"/>
  <c r="L171"/>
  <c r="L170"/>
  <c r="L166" s="1"/>
  <c r="L169"/>
  <c r="L165" s="1"/>
  <c r="L168"/>
  <c r="L164"/>
  <c r="L154"/>
  <c r="L150"/>
  <c r="L147"/>
  <c r="L143" s="1"/>
  <c r="L133"/>
  <c r="L129"/>
  <c r="L126"/>
  <c r="L125" s="1"/>
  <c r="L121"/>
  <c r="L117"/>
  <c r="L113"/>
  <c r="L112"/>
  <c r="L111"/>
  <c r="L110"/>
  <c r="L109" s="1"/>
  <c r="L105"/>
  <c r="L101"/>
  <c r="L97"/>
  <c r="L93"/>
  <c r="L89"/>
  <c r="L87"/>
  <c r="L75" s="1"/>
  <c r="L81"/>
  <c r="L77"/>
  <c r="L76"/>
  <c r="L72" s="1"/>
  <c r="L74"/>
  <c r="L70" s="1"/>
  <c r="L65"/>
  <c r="L61"/>
  <c r="L60"/>
  <c r="L59"/>
  <c r="L14" s="1"/>
  <c r="L58"/>
  <c r="L57" s="1"/>
  <c r="L16"/>
  <c r="L15"/>
  <c r="K528"/>
  <c r="K525"/>
  <c r="K524" s="1"/>
  <c r="K520"/>
  <c r="K517"/>
  <c r="K503"/>
  <c r="K499"/>
  <c r="K495"/>
  <c r="K491"/>
  <c r="K487"/>
  <c r="K484"/>
  <c r="K483" s="1"/>
  <c r="K480"/>
  <c r="K479" s="1"/>
  <c r="K470"/>
  <c r="K466"/>
  <c r="K463"/>
  <c r="K462" s="1"/>
  <c r="K449"/>
  <c r="K445"/>
  <c r="K442"/>
  <c r="K441" s="1"/>
  <c r="K437"/>
  <c r="K434"/>
  <c r="K420"/>
  <c r="K416"/>
  <c r="K412"/>
  <c r="K411"/>
  <c r="K410"/>
  <c r="K406" s="1"/>
  <c r="K409"/>
  <c r="K400"/>
  <c r="K396"/>
  <c r="K392"/>
  <c r="K388"/>
  <c r="K384"/>
  <c r="K383"/>
  <c r="K382"/>
  <c r="K381"/>
  <c r="K380" s="1"/>
  <c r="K376"/>
  <c r="K372"/>
  <c r="K368"/>
  <c r="K364"/>
  <c r="K360"/>
  <c r="K356"/>
  <c r="K352"/>
  <c r="K348"/>
  <c r="K344"/>
  <c r="K340"/>
  <c r="K336"/>
  <c r="K332"/>
  <c r="K328"/>
  <c r="K324"/>
  <c r="K320"/>
  <c r="K316"/>
  <c r="K312"/>
  <c r="K308"/>
  <c r="K304"/>
  <c r="K300"/>
  <c r="K296"/>
  <c r="K292"/>
  <c r="K288"/>
  <c r="K284"/>
  <c r="K280"/>
  <c r="K276"/>
  <c r="K275"/>
  <c r="K274"/>
  <c r="K273"/>
  <c r="K271"/>
  <c r="K427" s="1"/>
  <c r="K259"/>
  <c r="K255"/>
  <c r="K251"/>
  <c r="K247"/>
  <c r="K243"/>
  <c r="K239"/>
  <c r="K235"/>
  <c r="K231"/>
  <c r="K230"/>
  <c r="K229"/>
  <c r="K228"/>
  <c r="K227" s="1"/>
  <c r="K223"/>
  <c r="K219"/>
  <c r="K215"/>
  <c r="K211"/>
  <c r="K207"/>
  <c r="K206"/>
  <c r="K202" s="1"/>
  <c r="K205"/>
  <c r="K201" s="1"/>
  <c r="K204"/>
  <c r="K195"/>
  <c r="K191"/>
  <c r="K187"/>
  <c r="K186"/>
  <c r="K183" s="1"/>
  <c r="K185"/>
  <c r="K184"/>
  <c r="K179"/>
  <c r="K175"/>
  <c r="K171"/>
  <c r="K170"/>
  <c r="K166" s="1"/>
  <c r="K169"/>
  <c r="K165" s="1"/>
  <c r="K265" s="1"/>
  <c r="K168"/>
  <c r="K164" s="1"/>
  <c r="K154"/>
  <c r="K150"/>
  <c r="K147"/>
  <c r="K146" s="1"/>
  <c r="K133"/>
  <c r="K129"/>
  <c r="K126"/>
  <c r="K125"/>
  <c r="K121"/>
  <c r="K117"/>
  <c r="K113"/>
  <c r="K112"/>
  <c r="K111"/>
  <c r="K110"/>
  <c r="K109" s="1"/>
  <c r="K105"/>
  <c r="K101"/>
  <c r="K97"/>
  <c r="K93"/>
  <c r="K89"/>
  <c r="K87"/>
  <c r="K85" s="1"/>
  <c r="K81"/>
  <c r="K77"/>
  <c r="K76"/>
  <c r="K74"/>
  <c r="K72"/>
  <c r="K65"/>
  <c r="K61"/>
  <c r="K60"/>
  <c r="K15" s="1"/>
  <c r="K59"/>
  <c r="K58"/>
  <c r="K57"/>
  <c r="K16"/>
  <c r="K14"/>
  <c r="K13"/>
  <c r="J528"/>
  <c r="J525"/>
  <c r="J524"/>
  <c r="J520"/>
  <c r="J517"/>
  <c r="J513" s="1"/>
  <c r="J503"/>
  <c r="J499"/>
  <c r="J495"/>
  <c r="J491"/>
  <c r="J487"/>
  <c r="J484"/>
  <c r="J480" s="1"/>
  <c r="J470"/>
  <c r="J466"/>
  <c r="J463"/>
  <c r="J459" s="1"/>
  <c r="J449"/>
  <c r="J445"/>
  <c r="J442"/>
  <c r="J441" s="1"/>
  <c r="J437"/>
  <c r="J434"/>
  <c r="J420"/>
  <c r="J416"/>
  <c r="J412"/>
  <c r="J411"/>
  <c r="J410"/>
  <c r="J406" s="1"/>
  <c r="J409"/>
  <c r="J405"/>
  <c r="J400"/>
  <c r="J396"/>
  <c r="J392"/>
  <c r="J388"/>
  <c r="J384"/>
  <c r="J383"/>
  <c r="J382"/>
  <c r="J381"/>
  <c r="J380" s="1"/>
  <c r="J376"/>
  <c r="J372"/>
  <c r="J368"/>
  <c r="J364"/>
  <c r="J360"/>
  <c r="J356"/>
  <c r="J352"/>
  <c r="J348"/>
  <c r="J344"/>
  <c r="J340"/>
  <c r="J336"/>
  <c r="J332"/>
  <c r="J328"/>
  <c r="J324"/>
  <c r="J320"/>
  <c r="J316"/>
  <c r="J312"/>
  <c r="J308"/>
  <c r="J304"/>
  <c r="J300"/>
  <c r="J296"/>
  <c r="J292"/>
  <c r="J288"/>
  <c r="J284"/>
  <c r="J280"/>
  <c r="J276"/>
  <c r="J275"/>
  <c r="J274"/>
  <c r="J270" s="1"/>
  <c r="J426" s="1"/>
  <c r="J273"/>
  <c r="J272" s="1"/>
  <c r="J259"/>
  <c r="J255"/>
  <c r="J251"/>
  <c r="J247"/>
  <c r="J243"/>
  <c r="J239"/>
  <c r="J235"/>
  <c r="J231"/>
  <c r="J230"/>
  <c r="J229"/>
  <c r="J228"/>
  <c r="J227" s="1"/>
  <c r="J223"/>
  <c r="J219"/>
  <c r="J215"/>
  <c r="J211"/>
  <c r="J207"/>
  <c r="J206"/>
  <c r="J205"/>
  <c r="J204"/>
  <c r="J203" s="1"/>
  <c r="J200"/>
  <c r="J199" s="1"/>
  <c r="J195"/>
  <c r="J191"/>
  <c r="J187"/>
  <c r="J186"/>
  <c r="J185"/>
  <c r="J184"/>
  <c r="J183" s="1"/>
  <c r="J179"/>
  <c r="J175"/>
  <c r="J171"/>
  <c r="J170"/>
  <c r="J166" s="1"/>
  <c r="J169"/>
  <c r="J165" s="1"/>
  <c r="J168"/>
  <c r="J167" s="1"/>
  <c r="J164"/>
  <c r="J264" s="1"/>
  <c r="J154"/>
  <c r="J150"/>
  <c r="J147"/>
  <c r="J143" s="1"/>
  <c r="J133"/>
  <c r="J129"/>
  <c r="J126"/>
  <c r="J125" s="1"/>
  <c r="J121"/>
  <c r="J117"/>
  <c r="J113"/>
  <c r="J112"/>
  <c r="J111"/>
  <c r="J110"/>
  <c r="J109" s="1"/>
  <c r="J105"/>
  <c r="J101"/>
  <c r="J97"/>
  <c r="J93"/>
  <c r="J89"/>
  <c r="J87"/>
  <c r="J75" s="1"/>
  <c r="J81"/>
  <c r="J77"/>
  <c r="J76"/>
  <c r="J74"/>
  <c r="J72"/>
  <c r="J65"/>
  <c r="J61"/>
  <c r="J60"/>
  <c r="J59"/>
  <c r="J58"/>
  <c r="J57" s="1"/>
  <c r="J16"/>
  <c r="J15"/>
  <c r="J14"/>
  <c r="I528"/>
  <c r="I525"/>
  <c r="I524" s="1"/>
  <c r="I520"/>
  <c r="I517"/>
  <c r="I503"/>
  <c r="I499"/>
  <c r="I495"/>
  <c r="I491"/>
  <c r="I487"/>
  <c r="I484"/>
  <c r="I480" s="1"/>
  <c r="I470"/>
  <c r="I466"/>
  <c r="I463"/>
  <c r="I462" s="1"/>
  <c r="I459"/>
  <c r="I458" s="1"/>
  <c r="I449"/>
  <c r="I445"/>
  <c r="I442"/>
  <c r="I441" s="1"/>
  <c r="I437"/>
  <c r="I434"/>
  <c r="I420"/>
  <c r="I416"/>
  <c r="I412"/>
  <c r="I411"/>
  <c r="I410"/>
  <c r="I409"/>
  <c r="I405"/>
  <c r="I404" s="1"/>
  <c r="I400"/>
  <c r="I396"/>
  <c r="I392"/>
  <c r="I388"/>
  <c r="I384"/>
  <c r="I383"/>
  <c r="I382"/>
  <c r="I381"/>
  <c r="I380" s="1"/>
  <c r="I376"/>
  <c r="I372"/>
  <c r="I368"/>
  <c r="I364"/>
  <c r="I360"/>
  <c r="I356"/>
  <c r="I352"/>
  <c r="I348"/>
  <c r="I344"/>
  <c r="I340"/>
  <c r="I336"/>
  <c r="I332"/>
  <c r="I328"/>
  <c r="I324"/>
  <c r="I320"/>
  <c r="I316"/>
  <c r="I312"/>
  <c r="I308"/>
  <c r="I304"/>
  <c r="I300"/>
  <c r="I296"/>
  <c r="I292"/>
  <c r="I288"/>
  <c r="I284"/>
  <c r="I280"/>
  <c r="I276"/>
  <c r="I275"/>
  <c r="I274"/>
  <c r="I270" s="1"/>
  <c r="I426" s="1"/>
  <c r="I273"/>
  <c r="I272" s="1"/>
  <c r="I259"/>
  <c r="I255"/>
  <c r="I251"/>
  <c r="I247"/>
  <c r="I243"/>
  <c r="I239"/>
  <c r="I235"/>
  <c r="I231"/>
  <c r="I230"/>
  <c r="I229"/>
  <c r="I228"/>
  <c r="I227" s="1"/>
  <c r="I223"/>
  <c r="I219"/>
  <c r="I215"/>
  <c r="I211"/>
  <c r="I207"/>
  <c r="I206"/>
  <c r="I205"/>
  <c r="I204"/>
  <c r="I203" s="1"/>
  <c r="I200"/>
  <c r="I199"/>
  <c r="I195"/>
  <c r="I191"/>
  <c r="I187"/>
  <c r="I186"/>
  <c r="I185"/>
  <c r="I184"/>
  <c r="I183" s="1"/>
  <c r="I179"/>
  <c r="I175"/>
  <c r="I171"/>
  <c r="I170"/>
  <c r="I166" s="1"/>
  <c r="I169"/>
  <c r="I165" s="1"/>
  <c r="I168"/>
  <c r="I167" s="1"/>
  <c r="I154"/>
  <c r="I150"/>
  <c r="I147"/>
  <c r="I146" s="1"/>
  <c r="I133"/>
  <c r="I129"/>
  <c r="I126" s="1"/>
  <c r="I125" s="1"/>
  <c r="I121"/>
  <c r="I117"/>
  <c r="I113"/>
  <c r="I112"/>
  <c r="I111"/>
  <c r="I110"/>
  <c r="I109" s="1"/>
  <c r="I105"/>
  <c r="I101"/>
  <c r="I97"/>
  <c r="I93"/>
  <c r="I89"/>
  <c r="I85"/>
  <c r="I81"/>
  <c r="I77"/>
  <c r="I76"/>
  <c r="I75"/>
  <c r="I71" s="1"/>
  <c r="I74"/>
  <c r="I73" s="1"/>
  <c r="I72"/>
  <c r="I65"/>
  <c r="I61"/>
  <c r="I60"/>
  <c r="I15" s="1"/>
  <c r="I140" s="1"/>
  <c r="I59"/>
  <c r="I58"/>
  <c r="I16"/>
  <c r="I14"/>
  <c r="I13"/>
  <c r="H528"/>
  <c r="H525"/>
  <c r="H524" s="1"/>
  <c r="H520"/>
  <c r="H517"/>
  <c r="H513" s="1"/>
  <c r="H503"/>
  <c r="H499"/>
  <c r="H495"/>
  <c r="H491"/>
  <c r="H487"/>
  <c r="H484"/>
  <c r="H480" s="1"/>
  <c r="H470"/>
  <c r="H466"/>
  <c r="H463"/>
  <c r="H459" s="1"/>
  <c r="H449"/>
  <c r="H445"/>
  <c r="H442"/>
  <c r="H441"/>
  <c r="H437"/>
  <c r="H434"/>
  <c r="H420"/>
  <c r="H416"/>
  <c r="H412"/>
  <c r="H411"/>
  <c r="H410"/>
  <c r="H409"/>
  <c r="H405" s="1"/>
  <c r="H404" s="1"/>
  <c r="H400"/>
  <c r="H396"/>
  <c r="H392"/>
  <c r="H388"/>
  <c r="H384"/>
  <c r="H383"/>
  <c r="H382"/>
  <c r="H381"/>
  <c r="H380" s="1"/>
  <c r="H376"/>
  <c r="H372"/>
  <c r="H368"/>
  <c r="H364"/>
  <c r="H360"/>
  <c r="H356"/>
  <c r="H352"/>
  <c r="H348"/>
  <c r="H344"/>
  <c r="H340"/>
  <c r="H336"/>
  <c r="H332"/>
  <c r="H328"/>
  <c r="H324"/>
  <c r="H320"/>
  <c r="H316"/>
  <c r="H312"/>
  <c r="H308"/>
  <c r="H304"/>
  <c r="H300"/>
  <c r="H296"/>
  <c r="H292"/>
  <c r="H288"/>
  <c r="H284"/>
  <c r="H280"/>
  <c r="H276"/>
  <c r="H275"/>
  <c r="H271" s="1"/>
  <c r="H427" s="1"/>
  <c r="H274"/>
  <c r="H270" s="1"/>
  <c r="H426" s="1"/>
  <c r="H273"/>
  <c r="H259"/>
  <c r="H255"/>
  <c r="H251"/>
  <c r="H247"/>
  <c r="H243"/>
  <c r="H239"/>
  <c r="H235"/>
  <c r="H231"/>
  <c r="H228"/>
  <c r="H227" s="1"/>
  <c r="H223"/>
  <c r="H219"/>
  <c r="H215"/>
  <c r="H211"/>
  <c r="H207"/>
  <c r="H206"/>
  <c r="H205"/>
  <c r="H204"/>
  <c r="H203" s="1"/>
  <c r="H202"/>
  <c r="H201"/>
  <c r="H195"/>
  <c r="H191"/>
  <c r="H187"/>
  <c r="H186"/>
  <c r="H185"/>
  <c r="H184"/>
  <c r="H183" s="1"/>
  <c r="H179"/>
  <c r="H175"/>
  <c r="H171"/>
  <c r="H170"/>
  <c r="H169"/>
  <c r="H165" s="1"/>
  <c r="H265" s="1"/>
  <c r="H168"/>
  <c r="H167" s="1"/>
  <c r="H166"/>
  <c r="H154"/>
  <c r="H150"/>
  <c r="H147"/>
  <c r="H143" s="1"/>
  <c r="H133"/>
  <c r="H129"/>
  <c r="H125"/>
  <c r="H121"/>
  <c r="H117"/>
  <c r="H113"/>
  <c r="H112"/>
  <c r="H111"/>
  <c r="H110"/>
  <c r="H105"/>
  <c r="H101"/>
  <c r="H97"/>
  <c r="H93"/>
  <c r="H89"/>
  <c r="H87"/>
  <c r="H85" s="1"/>
  <c r="H81"/>
  <c r="H77"/>
  <c r="H76"/>
  <c r="H72" s="1"/>
  <c r="H75"/>
  <c r="H71" s="1"/>
  <c r="H74"/>
  <c r="H70" s="1"/>
  <c r="H69" s="1"/>
  <c r="H65"/>
  <c r="H61"/>
  <c r="H60"/>
  <c r="H59"/>
  <c r="H58"/>
  <c r="H16"/>
  <c r="H15"/>
  <c r="H14"/>
  <c r="J140" l="1"/>
  <c r="J539" s="1"/>
  <c r="H266"/>
  <c r="H430"/>
  <c r="H454" s="1"/>
  <c r="H453" s="1"/>
  <c r="I57"/>
  <c r="J202"/>
  <c r="J269"/>
  <c r="J425" s="1"/>
  <c r="K408"/>
  <c r="L71"/>
  <c r="L69" s="1"/>
  <c r="H57"/>
  <c r="H272"/>
  <c r="I201"/>
  <c r="J13"/>
  <c r="J201"/>
  <c r="H109"/>
  <c r="H164"/>
  <c r="H163" s="1"/>
  <c r="H269"/>
  <c r="H268" s="1"/>
  <c r="I271"/>
  <c r="I427" s="1"/>
  <c r="I408"/>
  <c r="I430"/>
  <c r="J271"/>
  <c r="J427" s="1"/>
  <c r="J424" s="1"/>
  <c r="J408"/>
  <c r="J430"/>
  <c r="K270"/>
  <c r="K426" s="1"/>
  <c r="K405"/>
  <c r="K404" s="1"/>
  <c r="L13"/>
  <c r="L12" s="1"/>
  <c r="L201"/>
  <c r="L265" s="1"/>
  <c r="I139"/>
  <c r="K269"/>
  <c r="I70"/>
  <c r="I138" s="1"/>
  <c r="L167"/>
  <c r="L183"/>
  <c r="L200"/>
  <c r="L199" s="1"/>
  <c r="L405"/>
  <c r="L404" s="1"/>
  <c r="L459"/>
  <c r="L458" s="1"/>
  <c r="I164"/>
  <c r="I163" s="1"/>
  <c r="I513"/>
  <c r="J71"/>
  <c r="J139" s="1"/>
  <c r="J538" s="1"/>
  <c r="K143"/>
  <c r="K142" s="1"/>
  <c r="K200"/>
  <c r="K199" s="1"/>
  <c r="L163"/>
  <c r="L272"/>
  <c r="I202"/>
  <c r="K140"/>
  <c r="K539" s="1"/>
  <c r="K513"/>
  <c r="K512" s="1"/>
  <c r="I269"/>
  <c r="I268" s="1"/>
  <c r="K12"/>
  <c r="K430"/>
  <c r="L140"/>
  <c r="H73"/>
  <c r="K75"/>
  <c r="K71" s="1"/>
  <c r="K139" s="1"/>
  <c r="K538" s="1"/>
  <c r="K459"/>
  <c r="K458" s="1"/>
  <c r="K508"/>
  <c r="K507" s="1"/>
  <c r="L202"/>
  <c r="L269"/>
  <c r="H139"/>
  <c r="H538" s="1"/>
  <c r="J12"/>
  <c r="I12"/>
  <c r="H140"/>
  <c r="L138"/>
  <c r="L479"/>
  <c r="L508"/>
  <c r="L507" s="1"/>
  <c r="L142"/>
  <c r="L159"/>
  <c r="L158" s="1"/>
  <c r="L139"/>
  <c r="L266"/>
  <c r="L539" s="1"/>
  <c r="L85"/>
  <c r="L146"/>
  <c r="L483"/>
  <c r="L264"/>
  <c r="L430"/>
  <c r="L513"/>
  <c r="L73"/>
  <c r="L268"/>
  <c r="K163"/>
  <c r="K264"/>
  <c r="K454"/>
  <c r="K453" s="1"/>
  <c r="K429"/>
  <c r="K533"/>
  <c r="K532" s="1"/>
  <c r="K425"/>
  <c r="K424" s="1"/>
  <c r="K268"/>
  <c r="K266"/>
  <c r="K167"/>
  <c r="K203"/>
  <c r="K433"/>
  <c r="K516"/>
  <c r="K70"/>
  <c r="K272"/>
  <c r="K475"/>
  <c r="K474" s="1"/>
  <c r="J508"/>
  <c r="J507" s="1"/>
  <c r="J479"/>
  <c r="J512"/>
  <c r="J533"/>
  <c r="J532" s="1"/>
  <c r="J159"/>
  <c r="J158" s="1"/>
  <c r="J142"/>
  <c r="J454"/>
  <c r="J453" s="1"/>
  <c r="J429"/>
  <c r="J458"/>
  <c r="J475"/>
  <c r="J474" s="1"/>
  <c r="J266"/>
  <c r="J265"/>
  <c r="J263" s="1"/>
  <c r="J73"/>
  <c r="J404"/>
  <c r="J85"/>
  <c r="J146"/>
  <c r="J163"/>
  <c r="J483"/>
  <c r="J433"/>
  <c r="J516"/>
  <c r="J70"/>
  <c r="J462"/>
  <c r="I69"/>
  <c r="I508"/>
  <c r="I507" s="1"/>
  <c r="I479"/>
  <c r="I512"/>
  <c r="I533"/>
  <c r="I532" s="1"/>
  <c r="I454"/>
  <c r="I453" s="1"/>
  <c r="I429"/>
  <c r="I539"/>
  <c r="I266"/>
  <c r="I538"/>
  <c r="I265"/>
  <c r="I483"/>
  <c r="I433"/>
  <c r="I516"/>
  <c r="I264"/>
  <c r="I475"/>
  <c r="I474" s="1"/>
  <c r="I143"/>
  <c r="H508"/>
  <c r="H507" s="1"/>
  <c r="H479"/>
  <c r="H159"/>
  <c r="H158" s="1"/>
  <c r="H142"/>
  <c r="H458"/>
  <c r="H475"/>
  <c r="H474" s="1"/>
  <c r="H512"/>
  <c r="H533"/>
  <c r="H532" s="1"/>
  <c r="H483"/>
  <c r="H200"/>
  <c r="H199" s="1"/>
  <c r="H433"/>
  <c r="H516"/>
  <c r="H146"/>
  <c r="H408"/>
  <c r="H462"/>
  <c r="H13"/>
  <c r="M273"/>
  <c r="N273"/>
  <c r="L263" l="1"/>
  <c r="H425"/>
  <c r="H424" s="1"/>
  <c r="H429"/>
  <c r="K73"/>
  <c r="I425"/>
  <c r="I424" s="1"/>
  <c r="J268"/>
  <c r="L475"/>
  <c r="L474" s="1"/>
  <c r="K159"/>
  <c r="K158" s="1"/>
  <c r="H539"/>
  <c r="L425"/>
  <c r="L424" s="1"/>
  <c r="L429"/>
  <c r="L454"/>
  <c r="L453" s="1"/>
  <c r="L512"/>
  <c r="L533"/>
  <c r="L532" s="1"/>
  <c r="L137"/>
  <c r="L538"/>
  <c r="K138"/>
  <c r="K69"/>
  <c r="K263"/>
  <c r="J138"/>
  <c r="J69"/>
  <c r="I142"/>
  <c r="I159"/>
  <c r="I158" s="1"/>
  <c r="I137"/>
  <c r="I263"/>
  <c r="H12"/>
  <c r="H138"/>
  <c r="H264"/>
  <c r="H263" s="1"/>
  <c r="I537" l="1"/>
  <c r="I536" s="1"/>
  <c r="L537"/>
  <c r="L536" s="1"/>
  <c r="K137"/>
  <c r="K537"/>
  <c r="K536" s="1"/>
  <c r="J537"/>
  <c r="J536" s="1"/>
  <c r="J137"/>
  <c r="H537"/>
  <c r="H536" s="1"/>
  <c r="H137"/>
  <c r="M274"/>
  <c r="N274"/>
  <c r="M275"/>
  <c r="N275"/>
  <c r="Q195" l="1"/>
  <c r="Q197"/>
  <c r="G198"/>
  <c r="G197"/>
  <c r="G196"/>
  <c r="N195"/>
  <c r="M195"/>
  <c r="G195" l="1"/>
  <c r="Q257"/>
  <c r="G108" l="1"/>
  <c r="G107"/>
  <c r="G106"/>
  <c r="N105"/>
  <c r="M105"/>
  <c r="G194"/>
  <c r="G193"/>
  <c r="G192"/>
  <c r="N191"/>
  <c r="M191"/>
  <c r="G191" s="1"/>
  <c r="G105" l="1"/>
  <c r="G120"/>
  <c r="G119"/>
  <c r="G118"/>
  <c r="N117"/>
  <c r="M117"/>
  <c r="G117" s="1"/>
  <c r="G100" l="1"/>
  <c r="G99"/>
  <c r="G98"/>
  <c r="N97"/>
  <c r="M97"/>
  <c r="M110"/>
  <c r="N110"/>
  <c r="M111"/>
  <c r="N111"/>
  <c r="M112"/>
  <c r="N112"/>
  <c r="M126"/>
  <c r="N126"/>
  <c r="G97" l="1"/>
  <c r="M409" l="1"/>
  <c r="N409"/>
  <c r="M410"/>
  <c r="N410"/>
  <c r="M411"/>
  <c r="N411"/>
  <c r="M74"/>
  <c r="M70" s="1"/>
  <c r="N74"/>
  <c r="N70" s="1"/>
  <c r="M76"/>
  <c r="N76"/>
  <c r="M204" l="1"/>
  <c r="N204"/>
  <c r="M205"/>
  <c r="N205"/>
  <c r="M206"/>
  <c r="N206"/>
  <c r="M58"/>
  <c r="N58"/>
  <c r="M59"/>
  <c r="N59"/>
  <c r="M60"/>
  <c r="N60"/>
  <c r="G68"/>
  <c r="G67"/>
  <c r="G66"/>
  <c r="Q65"/>
  <c r="N65"/>
  <c r="M65"/>
  <c r="G65" l="1"/>
  <c r="M184" l="1"/>
  <c r="N184"/>
  <c r="M185"/>
  <c r="N185"/>
  <c r="M186"/>
  <c r="N186"/>
  <c r="G190"/>
  <c r="G189"/>
  <c r="G188"/>
  <c r="N187"/>
  <c r="M187"/>
  <c r="G185" l="1"/>
  <c r="M183"/>
  <c r="G187"/>
  <c r="N183"/>
  <c r="G184"/>
  <c r="G186"/>
  <c r="G183" l="1"/>
  <c r="M228" l="1"/>
  <c r="M200" s="1"/>
  <c r="N228"/>
  <c r="N200" s="1"/>
  <c r="M229"/>
  <c r="M201" s="1"/>
  <c r="N229"/>
  <c r="N201" s="1"/>
  <c r="M230"/>
  <c r="M202" s="1"/>
  <c r="N230"/>
  <c r="N202" s="1"/>
  <c r="G262"/>
  <c r="G261"/>
  <c r="G260"/>
  <c r="N259"/>
  <c r="M259"/>
  <c r="M255"/>
  <c r="N255"/>
  <c r="G258"/>
  <c r="G257"/>
  <c r="G256"/>
  <c r="M381"/>
  <c r="N381"/>
  <c r="M382"/>
  <c r="N382"/>
  <c r="M383"/>
  <c r="N383"/>
  <c r="G403"/>
  <c r="G402"/>
  <c r="G401"/>
  <c r="N400"/>
  <c r="M400"/>
  <c r="M227" l="1"/>
  <c r="N227"/>
  <c r="G259"/>
  <c r="G255"/>
  <c r="G400"/>
  <c r="G379"/>
  <c r="G378"/>
  <c r="G377"/>
  <c r="N376"/>
  <c r="M376"/>
  <c r="G375"/>
  <c r="G374"/>
  <c r="G373"/>
  <c r="N372"/>
  <c r="M372"/>
  <c r="G371"/>
  <c r="G370"/>
  <c r="G369"/>
  <c r="N368"/>
  <c r="M368"/>
  <c r="G376" l="1"/>
  <c r="G372"/>
  <c r="G368"/>
  <c r="G367"/>
  <c r="G366"/>
  <c r="G365"/>
  <c r="N364"/>
  <c r="M364"/>
  <c r="G364" l="1"/>
  <c r="G104" l="1"/>
  <c r="G103"/>
  <c r="G102"/>
  <c r="N101"/>
  <c r="M101"/>
  <c r="G101" l="1"/>
  <c r="G399" l="1"/>
  <c r="G398"/>
  <c r="G397"/>
  <c r="N396"/>
  <c r="M396"/>
  <c r="G396" l="1"/>
  <c r="G363" l="1"/>
  <c r="G362"/>
  <c r="G361"/>
  <c r="N360"/>
  <c r="M360"/>
  <c r="G359"/>
  <c r="G358"/>
  <c r="G357"/>
  <c r="N356"/>
  <c r="M356"/>
  <c r="G355"/>
  <c r="G354"/>
  <c r="G353"/>
  <c r="N352"/>
  <c r="M352"/>
  <c r="G351"/>
  <c r="G350"/>
  <c r="G349"/>
  <c r="N348"/>
  <c r="M348"/>
  <c r="G343"/>
  <c r="G342"/>
  <c r="G341"/>
  <c r="N340"/>
  <c r="M340"/>
  <c r="M336"/>
  <c r="N336"/>
  <c r="M332"/>
  <c r="N332"/>
  <c r="G360" l="1"/>
  <c r="G352"/>
  <c r="G356"/>
  <c r="G340"/>
  <c r="G348"/>
  <c r="Q133"/>
  <c r="Q129"/>
  <c r="G136"/>
  <c r="G135"/>
  <c r="G134"/>
  <c r="N133"/>
  <c r="M133"/>
  <c r="G132"/>
  <c r="G131"/>
  <c r="G130"/>
  <c r="N129"/>
  <c r="M129"/>
  <c r="G128"/>
  <c r="G127"/>
  <c r="G477"/>
  <c r="G476"/>
  <c r="G473"/>
  <c r="G472"/>
  <c r="G471"/>
  <c r="G469"/>
  <c r="G468"/>
  <c r="G467"/>
  <c r="G465"/>
  <c r="G464"/>
  <c r="G461"/>
  <c r="G460"/>
  <c r="G456"/>
  <c r="G455"/>
  <c r="G452"/>
  <c r="G451"/>
  <c r="G450"/>
  <c r="G448"/>
  <c r="G447"/>
  <c r="G446"/>
  <c r="G444"/>
  <c r="G443"/>
  <c r="G440"/>
  <c r="G439"/>
  <c r="G438"/>
  <c r="G436"/>
  <c r="G435"/>
  <c r="G432"/>
  <c r="G431"/>
  <c r="G423"/>
  <c r="G422"/>
  <c r="G421"/>
  <c r="G419"/>
  <c r="G418"/>
  <c r="G417"/>
  <c r="G415"/>
  <c r="G414"/>
  <c r="G413"/>
  <c r="G411"/>
  <c r="G410"/>
  <c r="G407"/>
  <c r="G395"/>
  <c r="G394"/>
  <c r="G393"/>
  <c r="G391"/>
  <c r="G390"/>
  <c r="G389"/>
  <c r="G387"/>
  <c r="G386"/>
  <c r="G385"/>
  <c r="G347"/>
  <c r="G346"/>
  <c r="G345"/>
  <c r="G339"/>
  <c r="G338"/>
  <c r="G337"/>
  <c r="G335"/>
  <c r="G334"/>
  <c r="G333"/>
  <c r="G331"/>
  <c r="G330"/>
  <c r="G329"/>
  <c r="G327"/>
  <c r="G326"/>
  <c r="G325"/>
  <c r="G323"/>
  <c r="G322"/>
  <c r="G321"/>
  <c r="G319"/>
  <c r="G318"/>
  <c r="G317"/>
  <c r="G315"/>
  <c r="G314"/>
  <c r="G313"/>
  <c r="G311"/>
  <c r="G310"/>
  <c r="G309"/>
  <c r="G307"/>
  <c r="G306"/>
  <c r="G305"/>
  <c r="G303"/>
  <c r="G302"/>
  <c r="G301"/>
  <c r="G299"/>
  <c r="G298"/>
  <c r="G297"/>
  <c r="G295"/>
  <c r="G294"/>
  <c r="G293"/>
  <c r="G291"/>
  <c r="G290"/>
  <c r="G289"/>
  <c r="G287"/>
  <c r="G286"/>
  <c r="G285"/>
  <c r="G283"/>
  <c r="G282"/>
  <c r="G281"/>
  <c r="G279"/>
  <c r="G278"/>
  <c r="G277"/>
  <c r="G254"/>
  <c r="G253"/>
  <c r="G252"/>
  <c r="G250"/>
  <c r="G249"/>
  <c r="G248"/>
  <c r="G246"/>
  <c r="G245"/>
  <c r="G244"/>
  <c r="G242"/>
  <c r="G241"/>
  <c r="G240"/>
  <c r="G238"/>
  <c r="G237"/>
  <c r="G236"/>
  <c r="G234"/>
  <c r="G233"/>
  <c r="G232"/>
  <c r="G230"/>
  <c r="G229"/>
  <c r="G226"/>
  <c r="G225"/>
  <c r="G224"/>
  <c r="G222"/>
  <c r="G221"/>
  <c r="G220"/>
  <c r="G218"/>
  <c r="G217"/>
  <c r="G216"/>
  <c r="G214"/>
  <c r="G213"/>
  <c r="G212"/>
  <c r="G210"/>
  <c r="G209"/>
  <c r="G208"/>
  <c r="G206"/>
  <c r="G205"/>
  <c r="G202"/>
  <c r="G201"/>
  <c r="G182"/>
  <c r="G181"/>
  <c r="G180"/>
  <c r="G178"/>
  <c r="G177"/>
  <c r="G176"/>
  <c r="G173"/>
  <c r="G172"/>
  <c r="G161"/>
  <c r="G160"/>
  <c r="G157"/>
  <c r="G156"/>
  <c r="G155"/>
  <c r="G153"/>
  <c r="G152"/>
  <c r="G151"/>
  <c r="G149"/>
  <c r="G148"/>
  <c r="G145"/>
  <c r="G144"/>
  <c r="G124"/>
  <c r="G123"/>
  <c r="G122"/>
  <c r="G116"/>
  <c r="G115"/>
  <c r="G114"/>
  <c r="G96"/>
  <c r="G95"/>
  <c r="G94"/>
  <c r="G92"/>
  <c r="G90"/>
  <c r="G88"/>
  <c r="G86"/>
  <c r="G84"/>
  <c r="G83"/>
  <c r="G82"/>
  <c r="G80"/>
  <c r="G79"/>
  <c r="G78"/>
  <c r="G76"/>
  <c r="G64"/>
  <c r="G63"/>
  <c r="G62"/>
  <c r="G60"/>
  <c r="G20"/>
  <c r="G19"/>
  <c r="G18"/>
  <c r="G17"/>
  <c r="G273"/>
  <c r="M272"/>
  <c r="N272"/>
  <c r="N344"/>
  <c r="M344"/>
  <c r="G275" l="1"/>
  <c r="N125"/>
  <c r="M125"/>
  <c r="G344"/>
  <c r="G274"/>
  <c r="G406"/>
  <c r="G129"/>
  <c r="G133"/>
  <c r="M442"/>
  <c r="N442"/>
  <c r="M328"/>
  <c r="N328"/>
  <c r="M324"/>
  <c r="N324"/>
  <c r="G125" l="1"/>
  <c r="G126"/>
  <c r="G328"/>
  <c r="G324"/>
  <c r="G336"/>
  <c r="M528"/>
  <c r="M525"/>
  <c r="M524" s="1"/>
  <c r="M520"/>
  <c r="M517"/>
  <c r="M516" s="1"/>
  <c r="M503"/>
  <c r="M499"/>
  <c r="M495"/>
  <c r="M491"/>
  <c r="M487"/>
  <c r="M484"/>
  <c r="M483" s="1"/>
  <c r="M470"/>
  <c r="M466"/>
  <c r="M463"/>
  <c r="M449"/>
  <c r="M445"/>
  <c r="M441"/>
  <c r="M437"/>
  <c r="M434"/>
  <c r="M420"/>
  <c r="M416"/>
  <c r="M412"/>
  <c r="M392"/>
  <c r="M388"/>
  <c r="M384"/>
  <c r="M270"/>
  <c r="M320"/>
  <c r="M316"/>
  <c r="M312"/>
  <c r="M308"/>
  <c r="M304"/>
  <c r="M300"/>
  <c r="M296"/>
  <c r="M292"/>
  <c r="M288"/>
  <c r="M284"/>
  <c r="M280"/>
  <c r="M276"/>
  <c r="M251"/>
  <c r="M247"/>
  <c r="M243"/>
  <c r="M239"/>
  <c r="M235"/>
  <c r="M231"/>
  <c r="M223"/>
  <c r="M219"/>
  <c r="M215"/>
  <c r="M211"/>
  <c r="M207"/>
  <c r="M203"/>
  <c r="M179"/>
  <c r="M175"/>
  <c r="M171"/>
  <c r="M170"/>
  <c r="M166" s="1"/>
  <c r="M266" s="1"/>
  <c r="M169"/>
  <c r="M165" s="1"/>
  <c r="M265" s="1"/>
  <c r="M168"/>
  <c r="M164" s="1"/>
  <c r="M154"/>
  <c r="M150"/>
  <c r="M147"/>
  <c r="M121"/>
  <c r="M113"/>
  <c r="M72"/>
  <c r="M93"/>
  <c r="M81"/>
  <c r="M77"/>
  <c r="M61"/>
  <c r="M14"/>
  <c r="M16"/>
  <c r="M15"/>
  <c r="M480" l="1"/>
  <c r="M508" s="1"/>
  <c r="M507" s="1"/>
  <c r="M163"/>
  <c r="M109"/>
  <c r="M408"/>
  <c r="M433"/>
  <c r="M513"/>
  <c r="M533" s="1"/>
  <c r="M532" s="1"/>
  <c r="M13"/>
  <c r="M12" s="1"/>
  <c r="M146"/>
  <c r="M271"/>
  <c r="M427" s="1"/>
  <c r="M430"/>
  <c r="M454" s="1"/>
  <c r="M453" s="1"/>
  <c r="M140"/>
  <c r="M167"/>
  <c r="M426"/>
  <c r="M380"/>
  <c r="M462"/>
  <c r="M57"/>
  <c r="M143"/>
  <c r="M142" s="1"/>
  <c r="M199"/>
  <c r="M269"/>
  <c r="M405"/>
  <c r="M459"/>
  <c r="M475" s="1"/>
  <c r="M512" l="1"/>
  <c r="M429"/>
  <c r="M539"/>
  <c r="M159"/>
  <c r="M158" s="1"/>
  <c r="M479"/>
  <c r="M268"/>
  <c r="M404"/>
  <c r="M458"/>
  <c r="M264"/>
  <c r="M425"/>
  <c r="M138"/>
  <c r="G332"/>
  <c r="M537" l="1"/>
  <c r="M263"/>
  <c r="M424"/>
  <c r="M474"/>
  <c r="N15"/>
  <c r="G15" s="1"/>
  <c r="N300"/>
  <c r="G300" s="1"/>
  <c r="G110"/>
  <c r="N121"/>
  <c r="G121" s="1"/>
  <c r="N168"/>
  <c r="N164" s="1"/>
  <c r="N169"/>
  <c r="N170"/>
  <c r="N179"/>
  <c r="G179" s="1"/>
  <c r="G409"/>
  <c r="N420"/>
  <c r="G420" s="1"/>
  <c r="N416"/>
  <c r="G416" s="1"/>
  <c r="G442"/>
  <c r="N449"/>
  <c r="N484"/>
  <c r="G502"/>
  <c r="G501"/>
  <c r="G500"/>
  <c r="N499"/>
  <c r="G535"/>
  <c r="G534"/>
  <c r="G531"/>
  <c r="G530"/>
  <c r="G529"/>
  <c r="G527"/>
  <c r="G526"/>
  <c r="G523"/>
  <c r="G522"/>
  <c r="G521"/>
  <c r="G519"/>
  <c r="G518"/>
  <c r="G515"/>
  <c r="G514"/>
  <c r="G510"/>
  <c r="G509"/>
  <c r="G506"/>
  <c r="G505"/>
  <c r="G504"/>
  <c r="G498"/>
  <c r="G497"/>
  <c r="G496"/>
  <c r="G494"/>
  <c r="G493"/>
  <c r="G492"/>
  <c r="G490"/>
  <c r="G489"/>
  <c r="G488"/>
  <c r="G486"/>
  <c r="G485"/>
  <c r="G482"/>
  <c r="G481"/>
  <c r="G169" l="1"/>
  <c r="N165"/>
  <c r="G165" s="1"/>
  <c r="G170"/>
  <c r="N166"/>
  <c r="G166" s="1"/>
  <c r="G168"/>
  <c r="N72"/>
  <c r="G72" s="1"/>
  <c r="G112"/>
  <c r="G111"/>
  <c r="G449"/>
  <c r="G204"/>
  <c r="G499"/>
  <c r="N140" l="1"/>
  <c r="G140" s="1"/>
  <c r="G484" l="1"/>
  <c r="N503"/>
  <c r="G59" l="1"/>
  <c r="N14"/>
  <c r="G503"/>
  <c r="N320"/>
  <c r="G320" s="1"/>
  <c r="G14" l="1"/>
  <c r="N223"/>
  <c r="G223" s="1"/>
  <c r="G228" l="1"/>
  <c r="N251"/>
  <c r="G251" s="1"/>
  <c r="Q85" l="1"/>
  <c r="G382" l="1"/>
  <c r="G383"/>
  <c r="N412"/>
  <c r="G412" s="1"/>
  <c r="N113"/>
  <c r="N175"/>
  <c r="G175" s="1"/>
  <c r="N77"/>
  <c r="N61"/>
  <c r="G61" s="1"/>
  <c r="N81"/>
  <c r="G81" s="1"/>
  <c r="N265"/>
  <c r="G265" s="1"/>
  <c r="N266"/>
  <c r="G266" s="1"/>
  <c r="N171"/>
  <c r="G171" s="1"/>
  <c r="N219"/>
  <c r="G219" s="1"/>
  <c r="N276"/>
  <c r="G276" s="1"/>
  <c r="N408"/>
  <c r="G408" s="1"/>
  <c r="Q276"/>
  <c r="N16"/>
  <c r="G16" s="1"/>
  <c r="Q528"/>
  <c r="Q495"/>
  <c r="Q470"/>
  <c r="Q466"/>
  <c r="Q437"/>
  <c r="G58"/>
  <c r="N147"/>
  <c r="G147" s="1"/>
  <c r="N167"/>
  <c r="G167" s="1"/>
  <c r="G227"/>
  <c r="N434"/>
  <c r="N441"/>
  <c r="N463"/>
  <c r="N480"/>
  <c r="N517"/>
  <c r="N516" s="1"/>
  <c r="N525"/>
  <c r="N524" s="1"/>
  <c r="N445"/>
  <c r="G445" s="1"/>
  <c r="N316"/>
  <c r="G316" s="1"/>
  <c r="N312"/>
  <c r="G312" s="1"/>
  <c r="N308"/>
  <c r="G308" s="1"/>
  <c r="N304"/>
  <c r="G304" s="1"/>
  <c r="N296"/>
  <c r="G296" s="1"/>
  <c r="N292"/>
  <c r="G292" s="1"/>
  <c r="N288"/>
  <c r="G288" s="1"/>
  <c r="N284"/>
  <c r="G284" s="1"/>
  <c r="N280"/>
  <c r="G280" s="1"/>
  <c r="Q171"/>
  <c r="N247"/>
  <c r="G247" s="1"/>
  <c r="N243"/>
  <c r="G243" s="1"/>
  <c r="N239"/>
  <c r="G239" s="1"/>
  <c r="N235"/>
  <c r="G235" s="1"/>
  <c r="N231"/>
  <c r="G231" s="1"/>
  <c r="N215"/>
  <c r="G215" s="1"/>
  <c r="Q89"/>
  <c r="N528"/>
  <c r="N495"/>
  <c r="N491"/>
  <c r="N470"/>
  <c r="G470" s="1"/>
  <c r="N520"/>
  <c r="N487"/>
  <c r="N466"/>
  <c r="G466" s="1"/>
  <c r="N437"/>
  <c r="G437" s="1"/>
  <c r="N392"/>
  <c r="G392" s="1"/>
  <c r="N388"/>
  <c r="G388" s="1"/>
  <c r="N211"/>
  <c r="N207"/>
  <c r="G207" s="1"/>
  <c r="N384"/>
  <c r="G384" s="1"/>
  <c r="N154"/>
  <c r="G154" s="1"/>
  <c r="N150"/>
  <c r="G150" s="1"/>
  <c r="N203"/>
  <c r="N433" l="1"/>
  <c r="G433" s="1"/>
  <c r="G434"/>
  <c r="N269"/>
  <c r="G269" s="1"/>
  <c r="G381"/>
  <c r="N109"/>
  <c r="G109" s="1"/>
  <c r="G113"/>
  <c r="N459"/>
  <c r="N458" s="1"/>
  <c r="G458" s="1"/>
  <c r="G463"/>
  <c r="G211"/>
  <c r="G77"/>
  <c r="N57"/>
  <c r="G57" s="1"/>
  <c r="N13"/>
  <c r="N270"/>
  <c r="G203"/>
  <c r="G528"/>
  <c r="G480"/>
  <c r="G487"/>
  <c r="G520"/>
  <c r="G491"/>
  <c r="G495"/>
  <c r="G525"/>
  <c r="G517"/>
  <c r="N143"/>
  <c r="N146"/>
  <c r="G146" s="1"/>
  <c r="N513"/>
  <c r="N533" s="1"/>
  <c r="N532" s="1"/>
  <c r="G524"/>
  <c r="N271"/>
  <c r="N380"/>
  <c r="G380" s="1"/>
  <c r="G272"/>
  <c r="N405"/>
  <c r="N430"/>
  <c r="N429" s="1"/>
  <c r="N483"/>
  <c r="N479"/>
  <c r="N508"/>
  <c r="N507" s="1"/>
  <c r="N199"/>
  <c r="N93"/>
  <c r="G516"/>
  <c r="N462"/>
  <c r="G462" s="1"/>
  <c r="G459" l="1"/>
  <c r="N475"/>
  <c r="G475" s="1"/>
  <c r="N163"/>
  <c r="G163" s="1"/>
  <c r="G164"/>
  <c r="N426"/>
  <c r="G270"/>
  <c r="N404"/>
  <c r="G404" s="1"/>
  <c r="G405"/>
  <c r="N138"/>
  <c r="G13"/>
  <c r="N427"/>
  <c r="N539" s="1"/>
  <c r="G271"/>
  <c r="N159"/>
  <c r="G143"/>
  <c r="G441"/>
  <c r="G430"/>
  <c r="G199"/>
  <c r="G200"/>
  <c r="G74"/>
  <c r="N142"/>
  <c r="G142" s="1"/>
  <c r="G483"/>
  <c r="G507"/>
  <c r="G508"/>
  <c r="G513"/>
  <c r="N264"/>
  <c r="N268"/>
  <c r="G268" s="1"/>
  <c r="N512"/>
  <c r="N425"/>
  <c r="N454"/>
  <c r="N453" s="1"/>
  <c r="G479"/>
  <c r="G93"/>
  <c r="N474" l="1"/>
  <c r="G474" s="1"/>
  <c r="G425"/>
  <c r="N537"/>
  <c r="N263"/>
  <c r="G263" s="1"/>
  <c r="G426"/>
  <c r="N158"/>
  <c r="G158" s="1"/>
  <c r="G159"/>
  <c r="G539"/>
  <c r="G427"/>
  <c r="G453"/>
  <c r="G454"/>
  <c r="G429"/>
  <c r="G264"/>
  <c r="G70"/>
  <c r="N424"/>
  <c r="G424" s="1"/>
  <c r="G533"/>
  <c r="G512"/>
  <c r="G532"/>
  <c r="G138" l="1"/>
  <c r="N12" l="1"/>
  <c r="G12" s="1"/>
  <c r="G537" l="1"/>
  <c r="M87" l="1"/>
  <c r="M75" s="1"/>
  <c r="N87"/>
  <c r="N75" s="1"/>
  <c r="M89"/>
  <c r="N89"/>
  <c r="G91"/>
  <c r="G89" l="1"/>
  <c r="G87"/>
  <c r="N71"/>
  <c r="N73"/>
  <c r="G75"/>
  <c r="M71"/>
  <c r="M73"/>
  <c r="N85"/>
  <c r="M85"/>
  <c r="G85" l="1"/>
  <c r="N139"/>
  <c r="N69"/>
  <c r="M69"/>
  <c r="M139"/>
  <c r="G71"/>
  <c r="G73"/>
  <c r="G69" l="1"/>
  <c r="G139"/>
  <c r="N137"/>
  <c r="N538"/>
  <c r="N536" s="1"/>
  <c r="M137"/>
  <c r="M538"/>
  <c r="M536" s="1"/>
  <c r="G137" l="1"/>
  <c r="G536"/>
  <c r="G538"/>
</calcChain>
</file>

<file path=xl/sharedStrings.xml><?xml version="1.0" encoding="utf-8"?>
<sst xmlns="http://schemas.openxmlformats.org/spreadsheetml/2006/main" count="2599" uniqueCount="269">
  <si>
    <t>№ п/п</t>
  </si>
  <si>
    <t>Наименование показателя</t>
  </si>
  <si>
    <t>Срок реализации</t>
  </si>
  <si>
    <t>с (год)</t>
  </si>
  <si>
    <t>по (год)</t>
  </si>
  <si>
    <t>Финансовое обеспечение</t>
  </si>
  <si>
    <t>Источник</t>
  </si>
  <si>
    <t>Объем (рублей)</t>
  </si>
  <si>
    <t>Всего</t>
  </si>
  <si>
    <t>Наименование</t>
  </si>
  <si>
    <t>Единица измерения</t>
  </si>
  <si>
    <t>Значение</t>
  </si>
  <si>
    <t>2016 год</t>
  </si>
  <si>
    <t>2020 год</t>
  </si>
  <si>
    <t>Х</t>
  </si>
  <si>
    <t>Всего, из них расходы за счет:</t>
  </si>
  <si>
    <t>-</t>
  </si>
  <si>
    <t>1.1</t>
  </si>
  <si>
    <t>2</t>
  </si>
  <si>
    <t>2.1</t>
  </si>
  <si>
    <t>1</t>
  </si>
  <si>
    <t>1.1.1</t>
  </si>
  <si>
    <t>1.1.2</t>
  </si>
  <si>
    <t>процентов</t>
  </si>
  <si>
    <t>2.1.1</t>
  </si>
  <si>
    <t>2.1.2</t>
  </si>
  <si>
    <t>3.1</t>
  </si>
  <si>
    <t xml:space="preserve">Всего </t>
  </si>
  <si>
    <t>Цель "Создание условий для экономического развития Саргатского городского поселения Саргатского муниципального района Омской области"</t>
  </si>
  <si>
    <t>Задача 1. "Повышение эффективности системы муниципального управления Саргатского городского поселения Саргатского муниципального района Омской области в целях улучшения качества жизни населения Саргатского городского поселения"</t>
  </si>
  <si>
    <t>Цель подпрограммы 1 "Повышение эффективности управления муниципальными финансами и имуществом в Саргатском городском поселении Саргатского муниципального района Омской области"</t>
  </si>
  <si>
    <t>Администрация Саргатского городского поселения Саргатского муниципального района Омской области</t>
  </si>
  <si>
    <t>2. Поступлений целевого характера из областного бюджета</t>
  </si>
  <si>
    <t>3. Поступлений целевого характера из федерального бюджета</t>
  </si>
  <si>
    <t>1. Налоговых и неналоговых доходов, поступлений нецелевого характера из областного бюджета</t>
  </si>
  <si>
    <t>Основное мероприятие "Систематизация учета объектов недвижимости, находящихся в собственности Саргатского городского поселения Саргатского муниципального района Омской области"</t>
  </si>
  <si>
    <t>Задача 2. "Повышение эффективности управления имуществом в Саргатском городском поселении Саргатского муниципального района Омской области"</t>
  </si>
  <si>
    <t>Задача 1 . "Повышение эффективности потребления электроэнергии в Саргатском городском поселении"</t>
  </si>
  <si>
    <t>Основное мероприятие "Повышение энергетической эффективности"</t>
  </si>
  <si>
    <t>Цель подпрограммы 2 "Повышение эффективности при потреблении энергетических ресурсов за счет проведения мероприятий по энергосбережению"</t>
  </si>
  <si>
    <t>Цель подпрограммы 3 "Обеспечение повышения доступности жилья в соответствии с платежеспособностью населения, повышение качества и надежности предоставления жилищно-коммунальных услуг населению Саргатского городского поселения"</t>
  </si>
  <si>
    <t>Основное мероприятие "Оказание социальной поддержки молодым семьям, нуждающимся в улучшении жилищных условий, в решении жилищных проблем"</t>
  </si>
  <si>
    <t>Мероприятие 1 "Предоставление молодым семьям,признанным в установленном порядке нуждающимся в улучшении жилищных условий, социальных выплат на оплату части стоимости жилого помещения при его приобретении или строительстве"</t>
  </si>
  <si>
    <t>Задача 2. "Обеспечение условий для повышения качества и надежности предоставления жилищно-коммунальных услуг населению Саргатского городского поселения""</t>
  </si>
  <si>
    <t>Основное мероприятие "Обеспечение граждан коммунальными услугами"</t>
  </si>
  <si>
    <t>Мероприятие 2 "Строительство уличных газораспределительных сетей по ул. Светлая"</t>
  </si>
  <si>
    <t>Задача 1. "Обеспечение безопасности движения транспортных средств на автомобильных дорогах Саргатского городского поселения"</t>
  </si>
  <si>
    <t>Основное мероприятие "Обеспечение безопасности дорожного движения"</t>
  </si>
  <si>
    <t>Мероприятие 1 "Обеспечение приобретения, установки и обслуживания приборов освещения на улично-дорожной сети Саргатского городского поселения"</t>
  </si>
  <si>
    <t>3.1.1</t>
  </si>
  <si>
    <t>Основное мероприятие "Повышение пожарной безопасности в Саргатском городском поселении"</t>
  </si>
  <si>
    <t>Мероприятие 1 "Проведение мероприятий по обеспечению первичных средств пожаротушения"</t>
  </si>
  <si>
    <t>Цель подпрограммы 6 "Сокращение масштабов распространения наркомании и связанных с ней негативных социальных явлений"</t>
  </si>
  <si>
    <t>Основное мероприятие "Создание единой системы профилактики с целью максимального устранения потребления наркотических средств и психотропных веществ на территории Саргатского городского поселения"</t>
  </si>
  <si>
    <t>Мероприятие 1 "Организация и проведение конкурсных программ по пропаганде здорового образа жизни среди населения"</t>
  </si>
  <si>
    <t>1.1.3</t>
  </si>
  <si>
    <t>Цель подпрограммы 7 "Совершенствование системы профилактики правонарушений и предупреждений терроризма и экстремизма на территории Саргатского городского поселения"
"</t>
  </si>
  <si>
    <t>Основное мероприятие "Решение проблем по предупреждению терроризма и экстремистской деятельности"</t>
  </si>
  <si>
    <t>Мероприятие 1 "Организация работы по профилактике правонарушений среди подростков и молодежи, склонных к совершению правонарушений"</t>
  </si>
  <si>
    <t>Мероприятие 2 "Проведение рейдов по неблагополучным семьям"</t>
  </si>
  <si>
    <t>Мероприятие 3 "Организация и проведение конкурсных программ среди молодежных общественных организаций по профилактике экстремизма и формированию толерантных отношений"</t>
  </si>
  <si>
    <t>Основное мероприятие "Организация мероприятий, направленных на развиие творческого потенциала студентов и студенческих семей"</t>
  </si>
  <si>
    <t>Мероприятие 1 "Поощрение студентов, принимающих участие в мероприятиях, организованных на территории Саргатского городского поселения"</t>
  </si>
  <si>
    <t>Основное мероприятие "Организация мероприятий по социальной поддержке студентов и студенческих семей"</t>
  </si>
  <si>
    <t>Мероприятие 1 "Оказание единовременной материальной помощи студентам и студенческим семьям, оказавшимся в трудной жизненной ситуации"</t>
  </si>
  <si>
    <t>Цель подпрограммы 8 "Обеспечение эффективной адресной социальной поддержки студентов и студенческих семей"</t>
  </si>
  <si>
    <t>Задача 1. "Повышение уровня жизни, создание системы социально-экономической поддержки молодых специалистов"</t>
  </si>
  <si>
    <t>Основное мероприятие "Содействие занятости Саргатского городского поселения"</t>
  </si>
  <si>
    <t>Мероприятие 1 "Участие в организации и финансировании проведения общественных работ на территории городского поселения"</t>
  </si>
  <si>
    <t>Задача 1. "Повышение эффективности выполнение своих полномочий Администрацией Саргатского городского поселения Саргатского муниципального района Омской области"</t>
  </si>
  <si>
    <t>1.2</t>
  </si>
  <si>
    <t>1.2.1.</t>
  </si>
  <si>
    <t>Степень соответствия освещаемой информации о деятельности Саргатс-кого городского поселе-ния требованиям феде-рального и областного законодательства</t>
  </si>
  <si>
    <t>Соответствие установлен-ному нормативу форми-рования расходов на оплату труда депутатов, выборных должностных лиц местного самоупра-вления, осуществляющих свои полномочия на постоянной основе, муниципальных служа-щих и содержание орга-нов местного самоуправ-ления</t>
  </si>
  <si>
    <t>Степень соответствия нормативных правовых актов Саргатского городского поселения по обеспечению деятельнос-ти Саргатского городс-кого поселения федераль-ному законодательству</t>
  </si>
  <si>
    <t>Степень соблюдения ква-лификационных требова-ний при замещении долж-ностей муниципальной службы в Саргатском городском поселении</t>
  </si>
  <si>
    <t>Доля охвата призывного населения, проживающе-го на территории Саргат-ского городского поселе-ния мероприятиям первичного воинского учета</t>
  </si>
  <si>
    <t>единиц</t>
  </si>
  <si>
    <t>Количество  технических паспортов, полученных на объекты недвижимости</t>
  </si>
  <si>
    <t>Количество  кадастровых паспортов, полученных на объекты недвижимости</t>
  </si>
  <si>
    <t>человек</t>
  </si>
  <si>
    <t>Количество  человек, принятых на общественные работы</t>
  </si>
  <si>
    <t>Мероприятие 1 "Приобретение и замена приборов освещения на энергоэффективные"</t>
  </si>
  <si>
    <t>Мероприятие 2 "Проведение обязательных энергетических обследований"</t>
  </si>
  <si>
    <t xml:space="preserve">Уровень обеспеченности объектов приборами учета потребления энергетических ресурсов </t>
  </si>
  <si>
    <t>2.1.3</t>
  </si>
  <si>
    <t>2.2</t>
  </si>
  <si>
    <t>Основное мероприятие "Организация и обеспечение благоустройства территории поселения"</t>
  </si>
  <si>
    <t>2.2.1</t>
  </si>
  <si>
    <t>2.2.2</t>
  </si>
  <si>
    <t>2.2.3</t>
  </si>
  <si>
    <t>2.2.4</t>
  </si>
  <si>
    <t>2.2.5</t>
  </si>
  <si>
    <t>Мероприятие 1 "Уличное освещение"</t>
  </si>
  <si>
    <t>Мероприятие 2 "Содержание и уборка территорий улиц, площадей, тротуаров"</t>
  </si>
  <si>
    <t>Мероприятие 3 "Озеленение территории"</t>
  </si>
  <si>
    <t>Мероприятие 4 "Организация и содержание мест захоронения"</t>
  </si>
  <si>
    <t>Мероприятие 5 "Прочие мероприятия по благоустройству"</t>
  </si>
  <si>
    <t>семей</t>
  </si>
  <si>
    <t>Доля населения, обеспеченного доброкачественной питьевой водой, от-вечающей требованиям безопасности</t>
  </si>
  <si>
    <t>Мероприятие 2 "Обеспечение приобретения и установки технических средств регулирования дорожного движения"</t>
  </si>
  <si>
    <t>Цель подпрограммы 4 "Развитие дорожно-транспортной инфраструктуры и повышение безопасности транспортной системы в Саргатском городском поселении"</t>
  </si>
  <si>
    <t>Основное мероприятие "Модернизация и развитие автомобильных дорог Саргатского городского поселения Саргатского муниципального района Омской области"</t>
  </si>
  <si>
    <t>1.1.4</t>
  </si>
  <si>
    <t>1.1.5</t>
  </si>
  <si>
    <t>1.1.6</t>
  </si>
  <si>
    <t>1.1.7</t>
  </si>
  <si>
    <t>1.1.8</t>
  </si>
  <si>
    <t>1.1.9</t>
  </si>
  <si>
    <t>1.1.10</t>
  </si>
  <si>
    <t>1.1.11</t>
  </si>
  <si>
    <t>Мероприятие 3 "Содержание автомобильных дорог Саргатского городского поселения"</t>
  </si>
  <si>
    <t>Мероприятие 1 "Приобретение средств индивидуальной защиты"</t>
  </si>
  <si>
    <t>Мероприятие 2 "Организация и проведение тематических, спортивных мероприятий профилактического направления для подростков и молодежи"</t>
  </si>
  <si>
    <t>ВСЕГО по муниципальной программе</t>
  </si>
  <si>
    <t>Основное мероприятие "Организация и осуществление мероприятий по гражданской обороне, защите населения и территории поселения от чрезвычайных ситуаций"</t>
  </si>
  <si>
    <t>Количество мероприятий по предупреждению пожаров, чрезвычайных ситуаций и происшествий на водных объектах</t>
  </si>
  <si>
    <t>Количество проведенных мероприятий по пропаганде здорового образа жизни среди населения</t>
  </si>
  <si>
    <t>Количество проведенных мероприятий профилактического направления для подростков и молодежи</t>
  </si>
  <si>
    <t>Количество проведенных мероприятий по профилактике экстремизма и формированию толерантных отношений</t>
  </si>
  <si>
    <t>Количество студентов и студенческих семей, получивших единовременную материальную помощь</t>
  </si>
  <si>
    <t>Цель подпрограммы 5 "Обеспечение эффективного предупреждения и ликвидации чрезвычайных ситуаций природного и техногенного характера, пожаров и происшествий на водных объектах Саргатского городского поселения"</t>
  </si>
  <si>
    <t>Задача 1. "Создание единой системы работы по профилактике распространения наркомании и связанных с ней правонарушений"</t>
  </si>
  <si>
    <t>в том числе по годам реализации муниципальной программы</t>
  </si>
  <si>
    <t xml:space="preserve">Целевые индикаторы реализации мероприятия (группы мероприятий) муниципальной программы </t>
  </si>
  <si>
    <t xml:space="preserve">Соисполнитель, исполнитель основного мероприятия, исполнитель ведомственной целевой программы, исполнитель мероприятия </t>
  </si>
  <si>
    <t>Количество семей, получивших социальные выплаты</t>
  </si>
  <si>
    <t>Увеличение протяженности автомобильных дорог общего пользования муниципального значения с твердым покрытием</t>
  </si>
  <si>
    <t>метров</t>
  </si>
  <si>
    <t>2.1.4</t>
  </si>
  <si>
    <t>Мероприятие 2 "Проведение технической инвентаризации, оформление технической  документации объектов недвижимости, находящейся в собственности Саргатском городском поселении Саргатского муниципального района Омской области"</t>
  </si>
  <si>
    <t>Мероприятие 3 "Оформление технической документации на объекты недвижимого имущества, находящейся в муниципальной собственности"</t>
  </si>
  <si>
    <t>Мероприятие 5 "Учет, содержание, обслуживание, материально-техническое обеспечение объектов, находящихся на территории Саргатского городского поселения"</t>
  </si>
  <si>
    <t>2.1.5</t>
  </si>
  <si>
    <t>Основное мероприятие "Создание условий для осуществления градостроительной деятельности и контроля за использованием земель"</t>
  </si>
  <si>
    <t>Мероприятие 1 "Проведение мероприятий в рамках законодательства о градострительной деятельности в границах поселения"</t>
  </si>
  <si>
    <t>Обеспечение сельских населенных пунктов в границах Саргатского городского поселения Саргатского муниципального района Омской области регулярным транспортным сообщением автомобильным транспортом</t>
  </si>
  <si>
    <t>Задача 2. "Обеспечение потребности населения в услугах по перевозке пассажиров транспортом общего пользования в границах Саргатского городского поселения Саргатского муниципального района Омской области, обеспечение доступности пассажирских перевозок"</t>
  </si>
  <si>
    <t>1.2.1</t>
  </si>
  <si>
    <t>1.2.2</t>
  </si>
  <si>
    <t>1.2.3</t>
  </si>
  <si>
    <t>Основное мероприятие "Организация перевозок в городском сообщении в границах Саргатского городского поселения"</t>
  </si>
  <si>
    <t xml:space="preserve">Задача 1. "Оптимизация работы по обеспечению профилактики правонарушений и предупреждений терроризма и экстремизма на территории Саргатского городского поселения" </t>
  </si>
  <si>
    <t>Задача 1. "Повышение уровня защиты населения и территорий Саргатского городского поселения от ЧС и пожарной безопасности"</t>
  </si>
  <si>
    <t>1.1.12</t>
  </si>
  <si>
    <t>1.1.13</t>
  </si>
  <si>
    <t>2.2.6</t>
  </si>
  <si>
    <t>Мероприятие 6 "Капитальный ремонт, ремонт тротуаров в р.п.Саргатское"</t>
  </si>
  <si>
    <t>2021 год</t>
  </si>
  <si>
    <t>2023 год</t>
  </si>
  <si>
    <t>СТРУКТУРА
муниципальной программы Саргатского городского поселения Саргатского муниципального района Омской области
"Развитие экономического потенциала Саргатского городского поселения Саргатского муниципального района Омской области"</t>
  </si>
  <si>
    <t xml:space="preserve">Приложение № 2
к муниципальной программе
«Развитие экономического потенциала Саргатского городского поселения
 Саргатского муниципального района Омской области»  
</t>
  </si>
  <si>
    <t>Итого по подпрограмме 8 "Поддержка студентов и студенческих семей, обучающихся в учебных заведениях, расположенных на территории Саргатского городского поселения"</t>
  </si>
  <si>
    <t>Итого по подпрограмме 7 "Профилактика правонарушений и предупреждений терроризма и экстремизма в Саргатском городском поселении"</t>
  </si>
  <si>
    <t>Мероприятие 5 "Определение вида обязательных работ и объекты, на которых они отбываются осужденными по месту жительства"</t>
  </si>
  <si>
    <t>Мероприятие 4 "Создание усдовий для деятельности народных дружин, участвующих в охране общественного порядка"</t>
  </si>
  <si>
    <t>Итого по подпрограмме 6 "Профилактика наркомании на территории Саргатского городского поселения"</t>
  </si>
  <si>
    <t>Итого по подпрограмме 5 "Обеспечение пожарной безопасности, защита населения  и территории Саргатского городского поселения от чрезвычайных ситуаций"</t>
  </si>
  <si>
    <t>Мероприятие 2 "Межбюджетные трансферты бюджету муниципального района на осуществление части полномочий по решению вопросов местного значения, в соответствии с заключенными соглашениями на организацию и осуществление мероприятий по гражданской обороне, защите населения и территории поселения от черезвычайных ситуаций"</t>
  </si>
  <si>
    <t>Итого по подпрограмме 4 "Развитие транспортной системы в Саргатском городском поселении Саргатского муниципального района Омской области"</t>
  </si>
  <si>
    <t>2.1.6</t>
  </si>
  <si>
    <t>Мероприятие 4 "Ремонт дорог общего пользования ул. Худенко р.п. Саргатское"</t>
  </si>
  <si>
    <t>Итого по подпрограмме 3 "Обеспечение граждан доступным и комфортным жильем м коммунальными услугами в Саргатском городском поселении Саргатского муниципального района Омской области"</t>
  </si>
  <si>
    <t>Мероприятие 3 "Предоставление молодым семьям социальных выплат на приобретение или строительство жилья, в том числе на уплату первоначального взноса при получении жилищного кредита, в том числе ипотечного, или жилищного займа на приобретение жилого помещения или строительство индивидуального жилого дома"</t>
  </si>
  <si>
    <t>Итого по подпрограмме 2 "Энергосбережение и повышение энергетической эффективности в Саргатском городском поселении Саргатского муниципального района Омской области"</t>
  </si>
  <si>
    <t>Итого по подпрограмме 1 "Муниципальное управление, управление  муниципальными финансами и имуществом в Саргатском городском поселении Саргатского муниципального района Омской области"</t>
  </si>
  <si>
    <t>Мероприятие 1 "Организация проведения работ по описанию местоположения границ территориальных зон в координатах характерных точек и внесению сведений о границах в государственный реестр недвижимости"</t>
  </si>
  <si>
    <t>3.1.2</t>
  </si>
  <si>
    <t>1.1.14</t>
  </si>
  <si>
    <t>1.1.15</t>
  </si>
  <si>
    <t>2022 год</t>
  </si>
  <si>
    <t>Мероприятие 2 "Предоставление молодым семьям - участникам подпрограммы при рождении (усыновлении) 1 ребенка дополнительной социальной выплаты в размере не менее чем 5 процентов расчетной (средней) стоимости жилья"</t>
  </si>
  <si>
    <t>Мероприятие 6 "Ремонт дорог общего пользования ул. Рудаева р.п. Саргатское"</t>
  </si>
  <si>
    <t>Мероприятие 5 "Ремонт дорог общего пользования ул. Чапаева р.п. Саргатское"</t>
  </si>
  <si>
    <t>Мероприятие 1 "Ремонт дорог общего пользования ул. Товстухо р.п. Саргатское"</t>
  </si>
  <si>
    <t>1.1.16</t>
  </si>
  <si>
    <t>1.1.17</t>
  </si>
  <si>
    <t>Мероприятие 1 "Изготовление проектно-сметной документации по газификации"</t>
  </si>
  <si>
    <t>Мероприятие 2 "Осуществление мероприятий по бесперебойному обеспечению населения питьевой водой"</t>
  </si>
  <si>
    <t>Основное мероприятие "Поддержка социально незащищенных слоев граждан"</t>
  </si>
  <si>
    <t>3.2</t>
  </si>
  <si>
    <t>3.2.1</t>
  </si>
  <si>
    <t>3.2.2</t>
  </si>
  <si>
    <t>Мероприятие 1 "Субсидия физическим лицам, в отношении земельных участков, пострадавших от паводков"</t>
  </si>
  <si>
    <t>Мероприятие 2 "Субсидия ветеранам и инвалидам ВОВ"</t>
  </si>
  <si>
    <t>Количество налогоплательщиков, воспользовавшихся налоговыми льготами</t>
  </si>
  <si>
    <t>чел.</t>
  </si>
  <si>
    <t>2024 год</t>
  </si>
  <si>
    <t>Мероприятие 3 "Организация подготовительных мероприятий в рамках газификации р.п. Саргатское"</t>
  </si>
  <si>
    <t>Мероприятие 4 "Межбюджетные трансферты бюджету муниципального района на осуществление части полномочий по организации в границах поселения тепло-, водоснабжения населения и водоотведения"</t>
  </si>
  <si>
    <t>Мероприятие 3 "Ремонт дорог общего пользования ул. Калинина р.п. Саргатское"</t>
  </si>
  <si>
    <t>1.1.18</t>
  </si>
  <si>
    <t>1.1.22</t>
  </si>
  <si>
    <t>Мероприятие 4 "Предварительная оплата начальной максимальной цены контракта на оказание услуг финансовой аренды (лизинга) на трактор</t>
  </si>
  <si>
    <t>Доля бесхозяйных газопроводов, в отношении которых подготовлены технические планы, в общем количестве бесхозяйных газопроводов, в отношении которых планировалось изготовление технических планов</t>
  </si>
  <si>
    <t>Мероприятие 25 "Ремонт дорог общего пользования. ул. Северная р.п. Саргатское"</t>
  </si>
  <si>
    <t>Мероприятие 26 "Ремонт дорог общего пользования. ул. Садовая р.п. Саргатское"</t>
  </si>
  <si>
    <t>1.1.24</t>
  </si>
  <si>
    <t>1.1.25</t>
  </si>
  <si>
    <t>1.1.26</t>
  </si>
  <si>
    <t>2025 год</t>
  </si>
  <si>
    <t>2026 год</t>
  </si>
  <si>
    <t>Мероприятие 7 "Ремонт автомобильных дорог общего пользования в р.п. Саргатское"</t>
  </si>
  <si>
    <t>1.2.4</t>
  </si>
  <si>
    <t>1.2.5</t>
  </si>
  <si>
    <t>Мероприятие 5 "Решение вопросов местного значения поселения по осуществлению дорожной деятельности и обеспечению безопасности дорожного движения"</t>
  </si>
  <si>
    <t>Мероприятие 7 "Создание мест (площадок) накопления твердых коммунальных отходов и (или) на приобретение контейнеров (бункеров)"</t>
  </si>
  <si>
    <t>2.2.7</t>
  </si>
  <si>
    <t>2.2.8</t>
  </si>
  <si>
    <t>Основное мероприятие "Обеспечение граждан доступным и комфортным жильем"</t>
  </si>
  <si>
    <t>Мероприятие 1 "Капитальный ремонт квартиры, расположенной по адресу: Омская область, р.п. Саргатское, ул. Маяковского, д. 2 кв. 2"</t>
  </si>
  <si>
    <t>1.2.2.</t>
  </si>
  <si>
    <t>Мероприятие 2 "Участие в организации и проведении общественных работ на территории городского поселения"</t>
  </si>
  <si>
    <t>Мероприятие 4 "Оформление кадастровой документации объектов недвижимости, находящейся в муниципальной собственности Саргатского городского поселения"</t>
  </si>
  <si>
    <t>Мероприятие 6 "Оформление технических планов в отношении бесхозяйных газопроводов"</t>
  </si>
  <si>
    <t xml:space="preserve">      </t>
  </si>
  <si>
    <t>Мероприятие 7 "Оформление технических планов в отношении бесхозяйных сетей жилищно-коммунального хозяйства"</t>
  </si>
  <si>
    <t>2.1.7</t>
  </si>
  <si>
    <t>Уровень обеспеченности местами (площадками) накопления твердых коммунальных отходов с контейнерами (бункерами).</t>
  </si>
  <si>
    <t>Количество созданных мест (площадок) накопления твердых коммунальных отходов с контейнерами (бункерами).</t>
  </si>
  <si>
    <t>Мероприятие 2 "Оказание услуг населению по перевозке пассажиров и багажа по регулируемым тарифам на муниципальном маршруте"</t>
  </si>
  <si>
    <t>Мероприятие 3 "Оказание услуг населению по перевозке учащихся и дошкольников автомобильным транспортом по регулируемым тарифам"</t>
  </si>
  <si>
    <t>Мероприятие 1 "Субсидии на организацию транспортного обслуживания населения"</t>
  </si>
  <si>
    <t>Мероприятие 8 "Обустройство общественных территорий"</t>
  </si>
  <si>
    <t>Мероприятие 3 "Разработка документов территориального планирования и градостроительного зонирования (в том числе внесение изменений), включая подготовку документации для внесения сведений о границах населенных пунктов и границах территориальных зон в Единый государственный реестр недвижимости"</t>
  </si>
  <si>
    <t>Мероприятие 2 "Осуществление муниципального земельного контроля за использованием земель поселения"</t>
  </si>
  <si>
    <t>Мероприятие 2 "Приобретение (строительство) жилья для предоставления по социальному найму"</t>
  </si>
  <si>
    <t>Мероприятие 8 "Оформление технических планов в отношении бесхозяйных объектов недвижимости"</t>
  </si>
  <si>
    <t>Задача 1. "Предоставление государственной поддержки гражданам, нуждающимся в улучшении жилищных условий"</t>
  </si>
  <si>
    <t>Мероприятие 3 "Переселение граждан из многоквартирных домов, признанных в установленном порядке после 1 января 2017 года аварийными и подлежащими сносу или реконструкции в связи с физическим износом в процессе их эксплуатации"</t>
  </si>
  <si>
    <t>Количество граждан, переселенных за отчетный год из многоквартирных домов, признанных в установленном порядке после 1 января 2017 года аварийными и подлежащими сносу или реконструкции в связи с физическим износом в процессе их эксплуатации</t>
  </si>
  <si>
    <t>Общая площадь расселенных в отчетном году аварийных жилых помещений в  многоквартирных домов, признанных в установленном порядке после 1 января 2017 года аварийными и подлежащими сносу или реконструкции в связи с физическим износом в процессе их эксплуатации</t>
  </si>
  <si>
    <t>м2</t>
  </si>
  <si>
    <t>2.1.8</t>
  </si>
  <si>
    <t>3.1.3</t>
  </si>
  <si>
    <t>граждан</t>
  </si>
  <si>
    <t>1.1.19</t>
  </si>
  <si>
    <t>1.1.20</t>
  </si>
  <si>
    <t>1.1.21</t>
  </si>
  <si>
    <t>Мероприятие 12 "Ремонт автомобильной дороги  по ул. Октябрьская в р.п. Саргатское Саргатского муниципального района Омской области"</t>
  </si>
  <si>
    <t>Мероприятие 10 "Ремонт автомобильной дороги  по ул. Строителей в р.п. Саргатское Саргатского муниципального района Омской области"</t>
  </si>
  <si>
    <t>Мероприятие 9 "Ремонт автомобильной дороги по переулку от ул. Худенко до ул. Лесной (от д.2А 10-й Квартал до д.5 10-й Квартал) в р.п. Саргатское Саргатского муниципального района Омской области"</t>
  </si>
  <si>
    <t>Мероприятие 8 "Ремонт автомобильной дороги по ул. Переулок от ул. Худенко до ул. Лесной в р.п. Саргатское Саргатского муниципального района Омской области"</t>
  </si>
  <si>
    <t>Мероприятие 2 "Ремонт автомобильной дороги по ул. Молодежная в р.п. Саргатское Саргатского муниципального района Омской области"</t>
  </si>
  <si>
    <t>Мероприятие 11 "Ремонт автомобильной дороги по ул. Товстухо (от дома № 11  до дома № 51) в р.п. Саргатское Саргатского муниципального района Омской области"</t>
  </si>
  <si>
    <t>Мероприятие 23 "Ремонт автомобильной дороги по ул. Заозерная в р.п. Саргатское Саргатского муниципального района Омской области"</t>
  </si>
  <si>
    <t>Мероприятие 24 "Ремонт автомобильной дороги по ул. Восточная в р.п. Саргатское Саргатского муниципального района Омской области"</t>
  </si>
  <si>
    <t>Мероприятие 13 "Ремонт дорог общего пользования ул. Луговая р.п. Саргатское"</t>
  </si>
  <si>
    <t>Мероприятие 14 "Ремонт дорог общего пользования ул. Магистральная р.п. Саргатское"</t>
  </si>
  <si>
    <t>Мероприятие 15 "Ремонт автомобильных дорог в р.п. Саргатское (ул. Новая, ул. Артамона Шеломенцева, ул. Чапаева)</t>
  </si>
  <si>
    <t>Мероприятие 16 "Ремонт автомобильной дороги  по ул. 8 Марта (от д. № 2 до д. № 32) в р.п. Саргатское Саргатского муниципального района Омской области"</t>
  </si>
  <si>
    <t>Мероприятие 17 "Ремонт автомобильной дороги  по ул. Новотарская в р.п. Саргатское Саргатского муниципального района Омской области"</t>
  </si>
  <si>
    <t>Мероприятие 18 "Ремонт автомобильной дороги ул. Трактовая (от ул. Трактовая д.23 до ул. Трактовая д.25) в р.п. Саргатское Саргатского муниципального района Омской области</t>
  </si>
  <si>
    <t>Мероприятие 19 "Ремонт автомобильной дороги ул. Трактовая (от ул. Октябрьская до дома № 3 по ул. Трактовая) в р.п. Саргатское Саргатского муниципального района Омской области</t>
  </si>
  <si>
    <t>Мероприятие 20 "Ремонт автомобильной дороги  по ул. Трактовая в р.п. Саргатское Саргатского муниципального района Омской области"</t>
  </si>
  <si>
    <t>Мероприятие 21 "Ремонт дорог общего пользования ул. Кирпичная р.п. Саргатское"</t>
  </si>
  <si>
    <t>Мероприятие 22 "Капитальный ремонт, ремонт автомобильных дорог общего пользования местного значения в поселении"</t>
  </si>
  <si>
    <t>1.1.23</t>
  </si>
  <si>
    <t>2027 год</t>
  </si>
  <si>
    <t>Основное мероприятие "Повышение эффективности деятельности администрации Саргатского городского поселения Саргатского муниципального района Омской области"</t>
  </si>
  <si>
    <t>Мероприятие 1 "Руководство и управление в сфере установленных функций органов местного самоуправления Саргатского городского поселения"</t>
  </si>
  <si>
    <t>Мероприятие 2 "Руководство и управление в сфере установленных функций органов местного самоуправления Саргатского городского поселения"</t>
  </si>
  <si>
    <t>Мероприятие 3 "Руководство и управление в сфере установленных функций органов местного самоуправления Саргатского городского поселения"</t>
  </si>
  <si>
    <t>Мероприятие 4 "Руководство и управление в сфере установленных функций органов местного самоуправления Саргатского городского поселения"</t>
  </si>
  <si>
    <t>Мероприятие 5 "Руководство и управление в сфере установленных функций органов местного самоуправления Саргатского городского поселения"</t>
  </si>
  <si>
    <t>Мероприятие 6 "Руководство и управление в сфере установленных функций органов местного самоуправления Саргатского городского поселения"</t>
  </si>
  <si>
    <t>Мероприятие 7 "Руководство и управление в сфере установленных функций органов местного самоуправления Саргатского городского поселения"</t>
  </si>
  <si>
    <t>Мероприятие 8 "Руководство и управление в сфере установленных функций органов местного самоуправления Саргатского городского поселения"</t>
  </si>
  <si>
    <t>Мероприятие 9 "Руководство и управление в сфере установленных функций органов местного самоуправления Саргатского городского поселения"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</si>
</sst>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0_ ;[Red]\-#,##0.00\ "/>
  </numFmts>
  <fonts count="4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24">
    <xf numFmtId="0" fontId="0" fillId="0" borderId="0" xfId="0"/>
    <xf numFmtId="0" fontId="2" fillId="0" borderId="0" xfId="0" applyFont="1" applyAlignment="1">
      <alignment horizontal="left" vertical="top"/>
    </xf>
    <xf numFmtId="0" fontId="2" fillId="0" borderId="1" xfId="0" applyFont="1" applyBorder="1" applyAlignment="1">
      <alignment horizontal="center" vertical="top"/>
    </xf>
    <xf numFmtId="0" fontId="2" fillId="0" borderId="1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49" fontId="2" fillId="0" borderId="1" xfId="0" applyNumberFormat="1" applyFont="1" applyBorder="1" applyAlignment="1">
      <alignment horizontal="center" vertical="top"/>
    </xf>
    <xf numFmtId="49" fontId="2" fillId="0" borderId="0" xfId="0" applyNumberFormat="1" applyFont="1" applyAlignment="1">
      <alignment horizontal="left" vertical="top"/>
    </xf>
    <xf numFmtId="4" fontId="2" fillId="0" borderId="1" xfId="0" applyNumberFormat="1" applyFont="1" applyBorder="1" applyAlignment="1">
      <alignment horizontal="center" vertical="top"/>
    </xf>
    <xf numFmtId="4" fontId="2" fillId="2" borderId="1" xfId="0" applyNumberFormat="1" applyFont="1" applyFill="1" applyBorder="1" applyAlignment="1">
      <alignment horizontal="center" vertical="top"/>
    </xf>
    <xf numFmtId="165" fontId="2" fillId="0" borderId="1" xfId="0" applyNumberFormat="1" applyFont="1" applyBorder="1" applyAlignment="1">
      <alignment horizontal="center" vertical="top"/>
    </xf>
    <xf numFmtId="0" fontId="2" fillId="0" borderId="3" xfId="0" applyFont="1" applyBorder="1" applyAlignment="1">
      <alignment horizontal="center" vertical="top"/>
    </xf>
    <xf numFmtId="0" fontId="2" fillId="0" borderId="4" xfId="0" applyFont="1" applyBorder="1" applyAlignment="1">
      <alignment horizontal="center" vertical="top"/>
    </xf>
    <xf numFmtId="0" fontId="2" fillId="0" borderId="0" xfId="0" applyFont="1" applyAlignment="1">
      <alignment horizontal="center" vertical="top"/>
    </xf>
    <xf numFmtId="0" fontId="2" fillId="0" borderId="4" xfId="0" applyFont="1" applyFill="1" applyBorder="1" applyAlignment="1">
      <alignment horizontal="center" vertical="top" wrapText="1"/>
    </xf>
    <xf numFmtId="164" fontId="2" fillId="0" borderId="4" xfId="0" applyNumberFormat="1" applyFont="1" applyFill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/>
    </xf>
    <xf numFmtId="0" fontId="2" fillId="0" borderId="5" xfId="0" applyFont="1" applyBorder="1" applyAlignment="1">
      <alignment horizontal="justify" vertical="top" wrapText="1"/>
    </xf>
    <xf numFmtId="0" fontId="2" fillId="0" borderId="5" xfId="0" applyFont="1" applyFill="1" applyBorder="1" applyAlignment="1">
      <alignment horizontal="center" vertical="top" wrapText="1"/>
    </xf>
    <xf numFmtId="164" fontId="2" fillId="0" borderId="5" xfId="0" applyNumberFormat="1" applyFont="1" applyFill="1" applyBorder="1" applyAlignment="1">
      <alignment horizontal="center" vertical="top" wrapText="1"/>
    </xf>
    <xf numFmtId="0" fontId="2" fillId="0" borderId="1" xfId="0" applyFont="1" applyBorder="1" applyAlignment="1">
      <alignment horizontal="justify" vertical="top" wrapText="1"/>
    </xf>
    <xf numFmtId="0" fontId="2" fillId="0" borderId="1" xfId="0" applyFont="1" applyFill="1" applyBorder="1" applyAlignment="1">
      <alignment horizontal="center" vertical="top" wrapText="1"/>
    </xf>
    <xf numFmtId="164" fontId="2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justify" vertical="top" wrapText="1"/>
    </xf>
    <xf numFmtId="0" fontId="2" fillId="0" borderId="1" xfId="0" applyFont="1" applyFill="1" applyBorder="1" applyAlignment="1">
      <alignment horizontal="center" vertical="top"/>
    </xf>
    <xf numFmtId="4" fontId="2" fillId="0" borderId="1" xfId="0" applyNumberFormat="1" applyFont="1" applyFill="1" applyBorder="1" applyAlignment="1">
      <alignment horizontal="center" vertical="top"/>
    </xf>
    <xf numFmtId="4" fontId="2" fillId="0" borderId="2" xfId="0" applyNumberFormat="1" applyFont="1" applyFill="1" applyBorder="1" applyAlignment="1">
      <alignment horizontal="center" vertical="top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/>
    </xf>
    <xf numFmtId="0" fontId="2" fillId="0" borderId="3" xfId="0" applyFont="1" applyBorder="1" applyAlignment="1">
      <alignment horizontal="center" vertical="top"/>
    </xf>
    <xf numFmtId="0" fontId="2" fillId="0" borderId="1" xfId="0" applyFont="1" applyBorder="1" applyAlignment="1">
      <alignment horizontal="center" vertical="top"/>
    </xf>
    <xf numFmtId="164" fontId="2" fillId="0" borderId="4" xfId="0" applyNumberFormat="1" applyFont="1" applyFill="1" applyBorder="1" applyAlignment="1">
      <alignment horizontal="center" vertical="top" wrapText="1"/>
    </xf>
    <xf numFmtId="164" fontId="2" fillId="0" borderId="5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/>
    </xf>
    <xf numFmtId="0" fontId="2" fillId="0" borderId="1" xfId="0" applyFont="1" applyBorder="1" applyAlignment="1">
      <alignment horizontal="center" vertical="top"/>
    </xf>
    <xf numFmtId="4" fontId="2" fillId="0" borderId="0" xfId="0" applyNumberFormat="1" applyFont="1" applyAlignment="1">
      <alignment horizontal="left" vertical="top"/>
    </xf>
    <xf numFmtId="0" fontId="2" fillId="0" borderId="1" xfId="0" applyFont="1" applyBorder="1" applyAlignment="1">
      <alignment horizontal="center" vertical="top"/>
    </xf>
    <xf numFmtId="0" fontId="2" fillId="0" borderId="3" xfId="0" applyFont="1" applyBorder="1" applyAlignment="1">
      <alignment horizontal="center" vertical="top"/>
    </xf>
    <xf numFmtId="164" fontId="2" fillId="0" borderId="4" xfId="0" applyNumberFormat="1" applyFont="1" applyFill="1" applyBorder="1" applyAlignment="1">
      <alignment horizontal="center" vertical="top" wrapText="1"/>
    </xf>
    <xf numFmtId="164" fontId="2" fillId="0" borderId="5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/>
    </xf>
    <xf numFmtId="165" fontId="2" fillId="0" borderId="1" xfId="0" applyNumberFormat="1" applyFont="1" applyFill="1" applyBorder="1" applyAlignment="1">
      <alignment horizontal="center" vertical="top"/>
    </xf>
    <xf numFmtId="0" fontId="2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vertical="top" wrapText="1"/>
    </xf>
    <xf numFmtId="49" fontId="2" fillId="0" borderId="3" xfId="0" applyNumberFormat="1" applyFont="1" applyFill="1" applyBorder="1" applyAlignment="1">
      <alignment horizontal="center" vertical="top"/>
    </xf>
    <xf numFmtId="49" fontId="2" fillId="0" borderId="4" xfId="0" applyNumberFormat="1" applyFont="1" applyFill="1" applyBorder="1" applyAlignment="1">
      <alignment horizontal="center" vertical="top"/>
    </xf>
    <xf numFmtId="0" fontId="2" fillId="0" borderId="3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3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top"/>
    </xf>
    <xf numFmtId="0" fontId="2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vertical="top" wrapText="1"/>
    </xf>
    <xf numFmtId="4" fontId="2" fillId="0" borderId="3" xfId="0" applyNumberFormat="1" applyFont="1" applyBorder="1" applyAlignment="1">
      <alignment horizontal="center" vertical="top"/>
    </xf>
    <xf numFmtId="4" fontId="2" fillId="0" borderId="5" xfId="0" applyNumberFormat="1" applyFont="1" applyBorder="1" applyAlignment="1">
      <alignment horizontal="center" vertical="top"/>
    </xf>
    <xf numFmtId="0" fontId="2" fillId="0" borderId="1" xfId="0" applyFont="1" applyFill="1" applyBorder="1" applyAlignment="1">
      <alignment horizontal="center" vertical="top"/>
    </xf>
    <xf numFmtId="0" fontId="2" fillId="0" borderId="1" xfId="0" applyFont="1" applyBorder="1" applyAlignment="1">
      <alignment horizontal="center" vertical="top" wrapText="1"/>
    </xf>
    <xf numFmtId="49" fontId="2" fillId="0" borderId="3" xfId="0" applyNumberFormat="1" applyFont="1" applyFill="1" applyBorder="1" applyAlignment="1">
      <alignment horizontal="center" vertical="top"/>
    </xf>
    <xf numFmtId="49" fontId="2" fillId="0" borderId="4" xfId="0" applyNumberFormat="1" applyFont="1" applyFill="1" applyBorder="1" applyAlignment="1">
      <alignment horizontal="center" vertical="top"/>
    </xf>
    <xf numFmtId="49" fontId="2" fillId="0" borderId="5" xfId="0" applyNumberFormat="1" applyFont="1" applyFill="1" applyBorder="1" applyAlignment="1">
      <alignment horizontal="center" vertical="top"/>
    </xf>
    <xf numFmtId="0" fontId="2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vertical="top" wrapText="1"/>
    </xf>
    <xf numFmtId="0" fontId="2" fillId="0" borderId="3" xfId="0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/>
    </xf>
    <xf numFmtId="0" fontId="2" fillId="0" borderId="1" xfId="0" applyFont="1" applyBorder="1" applyAlignment="1">
      <alignment horizontal="center" vertical="top"/>
    </xf>
    <xf numFmtId="0" fontId="2" fillId="0" borderId="3" xfId="0" applyFont="1" applyBorder="1" applyAlignment="1">
      <alignment horizontal="center" vertical="top"/>
    </xf>
    <xf numFmtId="0" fontId="2" fillId="0" borderId="4" xfId="0" applyFont="1" applyBorder="1" applyAlignment="1">
      <alignment horizontal="center" vertical="top"/>
    </xf>
    <xf numFmtId="0" fontId="2" fillId="0" borderId="3" xfId="0" applyFont="1" applyFill="1" applyBorder="1" applyAlignment="1">
      <alignment horizontal="left" vertical="top" wrapText="1"/>
    </xf>
    <xf numFmtId="0" fontId="2" fillId="0" borderId="4" xfId="0" applyFont="1" applyFill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left" vertical="top" wrapText="1"/>
    </xf>
    <xf numFmtId="0" fontId="2" fillId="0" borderId="5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" vertical="top"/>
    </xf>
    <xf numFmtId="0" fontId="2" fillId="0" borderId="4" xfId="0" applyFont="1" applyFill="1" applyBorder="1" applyAlignment="1">
      <alignment horizontal="center" vertical="top"/>
    </xf>
    <xf numFmtId="2" fontId="2" fillId="0" borderId="3" xfId="0" applyNumberFormat="1" applyFont="1" applyFill="1" applyBorder="1" applyAlignment="1">
      <alignment horizontal="center" vertical="top"/>
    </xf>
    <xf numFmtId="2" fontId="2" fillId="0" borderId="4" xfId="0" applyNumberFormat="1" applyFont="1" applyFill="1" applyBorder="1" applyAlignment="1">
      <alignment horizontal="center" vertical="top"/>
    </xf>
    <xf numFmtId="0" fontId="2" fillId="0" borderId="1" xfId="0" applyFont="1" applyFill="1" applyBorder="1" applyAlignment="1">
      <alignment horizontal="left" vertical="top" wrapText="1"/>
    </xf>
    <xf numFmtId="164" fontId="2" fillId="0" borderId="3" xfId="0" applyNumberFormat="1" applyFont="1" applyFill="1" applyBorder="1" applyAlignment="1">
      <alignment horizontal="center" vertical="top" wrapText="1"/>
    </xf>
    <xf numFmtId="164" fontId="2" fillId="0" borderId="4" xfId="0" applyNumberFormat="1" applyFont="1" applyFill="1" applyBorder="1" applyAlignment="1">
      <alignment horizontal="center" vertical="top" wrapText="1"/>
    </xf>
    <xf numFmtId="164" fontId="2" fillId="0" borderId="5" xfId="0" applyNumberFormat="1" applyFont="1" applyFill="1" applyBorder="1" applyAlignment="1">
      <alignment horizontal="center" vertical="top" wrapText="1"/>
    </xf>
    <xf numFmtId="0" fontId="2" fillId="0" borderId="4" xfId="0" applyFont="1" applyBorder="1" applyAlignment="1">
      <alignment horizontal="left" vertical="top" wrapText="1"/>
    </xf>
    <xf numFmtId="0" fontId="2" fillId="0" borderId="0" xfId="0" applyFont="1" applyAlignment="1">
      <alignment horizontal="right" vertical="top" wrapText="1"/>
    </xf>
    <xf numFmtId="0" fontId="2" fillId="0" borderId="5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top"/>
    </xf>
    <xf numFmtId="0" fontId="2" fillId="0" borderId="5" xfId="0" applyFont="1" applyFill="1" applyBorder="1" applyAlignment="1">
      <alignment horizontal="center" vertical="top"/>
    </xf>
    <xf numFmtId="4" fontId="2" fillId="0" borderId="3" xfId="0" applyNumberFormat="1" applyFont="1" applyBorder="1" applyAlignment="1">
      <alignment horizontal="center" vertical="top"/>
    </xf>
    <xf numFmtId="4" fontId="2" fillId="0" borderId="5" xfId="0" applyNumberFormat="1" applyFont="1" applyBorder="1" applyAlignment="1">
      <alignment horizontal="center" vertical="top"/>
    </xf>
    <xf numFmtId="0" fontId="2" fillId="0" borderId="1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left" vertical="top" wrapText="1"/>
    </xf>
    <xf numFmtId="0" fontId="3" fillId="0" borderId="5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 vertical="top"/>
    </xf>
    <xf numFmtId="0" fontId="2" fillId="0" borderId="2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top" wrapText="1"/>
    </xf>
    <xf numFmtId="0" fontId="3" fillId="0" borderId="1" xfId="0" applyFont="1" applyFill="1" applyBorder="1" applyAlignment="1">
      <alignment horizontal="left" vertical="top" wrapText="1"/>
    </xf>
    <xf numFmtId="49" fontId="2" fillId="0" borderId="1" xfId="0" applyNumberFormat="1" applyFont="1" applyBorder="1" applyAlignment="1">
      <alignment horizontal="center" vertical="top" wrapText="1"/>
    </xf>
    <xf numFmtId="0" fontId="3" fillId="0" borderId="4" xfId="0" applyFont="1" applyBorder="1" applyAlignment="1">
      <alignment horizontal="left" vertical="top" wrapText="1"/>
    </xf>
    <xf numFmtId="49" fontId="2" fillId="0" borderId="1" xfId="0" applyNumberFormat="1" applyFont="1" applyFill="1" applyBorder="1" applyAlignment="1">
      <alignment horizontal="center" vertical="top"/>
    </xf>
    <xf numFmtId="49" fontId="2" fillId="0" borderId="3" xfId="0" applyNumberFormat="1" applyFont="1" applyBorder="1" applyAlignment="1">
      <alignment horizontal="center" vertical="top"/>
    </xf>
    <xf numFmtId="49" fontId="2" fillId="0" borderId="4" xfId="0" applyNumberFormat="1" applyFont="1" applyBorder="1" applyAlignment="1">
      <alignment horizontal="center" vertical="top"/>
    </xf>
    <xf numFmtId="0" fontId="2" fillId="0" borderId="1" xfId="0" applyFont="1" applyBorder="1" applyAlignment="1">
      <alignment horizontal="left" vertical="top"/>
    </xf>
    <xf numFmtId="164" fontId="2" fillId="0" borderId="1" xfId="0" applyNumberFormat="1" applyFont="1" applyBorder="1" applyAlignment="1">
      <alignment horizontal="center" vertical="top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colors>
    <mruColors>
      <color rgb="FF66FF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543"/>
  <sheetViews>
    <sheetView tabSelected="1" zoomScale="50" zoomScaleNormal="50" zoomScaleSheetLayoutView="50" workbookViewId="0">
      <pane xSplit="5" ySplit="8" topLeftCell="F20" activePane="bottomRight" state="frozen"/>
      <selection pane="topRight" activeCell="F1" sqref="F1"/>
      <selection pane="bottomLeft" activeCell="A9" sqref="A9"/>
      <selection pane="bottomRight" activeCell="F21" sqref="F21"/>
    </sheetView>
  </sheetViews>
  <sheetFormatPr defaultRowHeight="18.75"/>
  <cols>
    <col min="1" max="1" width="9.140625" style="6"/>
    <col min="2" max="2" width="79.5703125" style="1" customWidth="1"/>
    <col min="3" max="3" width="7.140625" style="1" customWidth="1"/>
    <col min="4" max="4" width="7.7109375" style="1" customWidth="1"/>
    <col min="5" max="5" width="21.140625" style="1" customWidth="1"/>
    <col min="6" max="6" width="65.5703125" style="1" customWidth="1"/>
    <col min="7" max="7" width="24.140625" style="1" customWidth="1"/>
    <col min="8" max="8" width="22.42578125" style="1" customWidth="1"/>
    <col min="9" max="9" width="21.7109375" style="1" customWidth="1"/>
    <col min="10" max="11" width="21.140625" style="1" customWidth="1"/>
    <col min="12" max="14" width="21.7109375" style="1" customWidth="1"/>
    <col min="15" max="15" width="31.7109375" style="1" customWidth="1"/>
    <col min="16" max="16" width="14.28515625" style="12" customWidth="1"/>
    <col min="17" max="17" width="15.28515625" style="1" customWidth="1"/>
    <col min="18" max="18" width="13.7109375" style="1" customWidth="1"/>
    <col min="19" max="19" width="13.5703125" style="1" customWidth="1"/>
    <col min="20" max="20" width="13.42578125" style="1" customWidth="1"/>
    <col min="21" max="23" width="13.85546875" style="1" customWidth="1"/>
    <col min="24" max="24" width="13.5703125" style="1" customWidth="1"/>
    <col min="25" max="16384" width="9.140625" style="1"/>
  </cols>
  <sheetData>
    <row r="1" spans="1:24" ht="96.75" customHeight="1">
      <c r="A1" s="88" t="s">
        <v>151</v>
      </c>
      <c r="B1" s="88"/>
      <c r="C1" s="88"/>
      <c r="D1" s="88"/>
      <c r="E1" s="88"/>
      <c r="F1" s="88"/>
      <c r="G1" s="88"/>
      <c r="H1" s="88"/>
      <c r="I1" s="88"/>
      <c r="J1" s="88"/>
      <c r="K1" s="88"/>
      <c r="L1" s="88"/>
      <c r="M1" s="88"/>
      <c r="N1" s="88"/>
      <c r="O1" s="88"/>
      <c r="P1" s="88"/>
      <c r="Q1" s="88"/>
      <c r="R1" s="88"/>
      <c r="S1" s="88"/>
      <c r="T1" s="88"/>
      <c r="U1" s="88"/>
      <c r="V1" s="88"/>
      <c r="W1" s="88"/>
      <c r="X1" s="88"/>
    </row>
    <row r="2" spans="1:24" ht="69" customHeight="1">
      <c r="A2" s="100" t="s">
        <v>150</v>
      </c>
      <c r="B2" s="101"/>
      <c r="C2" s="101"/>
      <c r="D2" s="101"/>
      <c r="E2" s="101"/>
      <c r="F2" s="101"/>
      <c r="G2" s="101"/>
      <c r="H2" s="101"/>
      <c r="I2" s="101"/>
      <c r="J2" s="101"/>
      <c r="K2" s="101"/>
      <c r="L2" s="101"/>
      <c r="M2" s="101"/>
      <c r="N2" s="101"/>
      <c r="O2" s="101"/>
      <c r="P2" s="101"/>
      <c r="Q2" s="101"/>
      <c r="R2" s="101"/>
      <c r="S2" s="101"/>
      <c r="T2" s="101"/>
      <c r="U2" s="101"/>
      <c r="V2" s="101"/>
      <c r="W2" s="101"/>
      <c r="X2" s="101"/>
    </row>
    <row r="3" spans="1:24" ht="30.75" customHeight="1"/>
    <row r="4" spans="1:24" ht="38.25" customHeight="1">
      <c r="A4" s="113" t="s">
        <v>0</v>
      </c>
      <c r="B4" s="108" t="s">
        <v>1</v>
      </c>
      <c r="C4" s="102" t="s">
        <v>2</v>
      </c>
      <c r="D4" s="104"/>
      <c r="E4" s="108" t="s">
        <v>125</v>
      </c>
      <c r="F4" s="102" t="s">
        <v>5</v>
      </c>
      <c r="G4" s="103"/>
      <c r="H4" s="103"/>
      <c r="I4" s="103"/>
      <c r="J4" s="103"/>
      <c r="K4" s="103"/>
      <c r="L4" s="103"/>
      <c r="M4" s="103"/>
      <c r="N4" s="103"/>
      <c r="O4" s="102" t="s">
        <v>124</v>
      </c>
      <c r="P4" s="103"/>
      <c r="Q4" s="103"/>
      <c r="R4" s="103"/>
      <c r="S4" s="103"/>
      <c r="T4" s="103"/>
      <c r="U4" s="103"/>
      <c r="V4" s="103"/>
      <c r="W4" s="103"/>
      <c r="X4" s="104"/>
    </row>
    <row r="5" spans="1:24">
      <c r="A5" s="113"/>
      <c r="B5" s="109"/>
      <c r="C5" s="108" t="s">
        <v>3</v>
      </c>
      <c r="D5" s="108" t="s">
        <v>4</v>
      </c>
      <c r="E5" s="109"/>
      <c r="F5" s="108" t="s">
        <v>6</v>
      </c>
      <c r="G5" s="105" t="s">
        <v>7</v>
      </c>
      <c r="H5" s="106"/>
      <c r="I5" s="106"/>
      <c r="J5" s="106"/>
      <c r="K5" s="106"/>
      <c r="L5" s="106"/>
      <c r="M5" s="106"/>
      <c r="N5" s="106"/>
      <c r="O5" s="111" t="s">
        <v>9</v>
      </c>
      <c r="P5" s="111" t="s">
        <v>10</v>
      </c>
      <c r="Q5" s="105" t="s">
        <v>11</v>
      </c>
      <c r="R5" s="106"/>
      <c r="S5" s="106"/>
      <c r="T5" s="106"/>
      <c r="U5" s="106"/>
      <c r="V5" s="106"/>
      <c r="W5" s="106"/>
      <c r="X5" s="107"/>
    </row>
    <row r="6" spans="1:24">
      <c r="A6" s="113"/>
      <c r="B6" s="109"/>
      <c r="C6" s="109"/>
      <c r="D6" s="109"/>
      <c r="E6" s="109"/>
      <c r="F6" s="109"/>
      <c r="G6" s="111" t="s">
        <v>8</v>
      </c>
      <c r="H6" s="105" t="s">
        <v>123</v>
      </c>
      <c r="I6" s="106"/>
      <c r="J6" s="106"/>
      <c r="K6" s="106"/>
      <c r="L6" s="106"/>
      <c r="M6" s="106"/>
      <c r="N6" s="106"/>
      <c r="O6" s="114"/>
      <c r="P6" s="114"/>
      <c r="Q6" s="111" t="s">
        <v>27</v>
      </c>
      <c r="R6" s="105" t="s">
        <v>123</v>
      </c>
      <c r="S6" s="106"/>
      <c r="T6" s="106"/>
      <c r="U6" s="106"/>
      <c r="V6" s="106"/>
      <c r="W6" s="106"/>
      <c r="X6" s="107"/>
    </row>
    <row r="7" spans="1:24" ht="112.5" customHeight="1">
      <c r="A7" s="113"/>
      <c r="B7" s="110"/>
      <c r="C7" s="110"/>
      <c r="D7" s="110"/>
      <c r="E7" s="110"/>
      <c r="F7" s="110"/>
      <c r="G7" s="112"/>
      <c r="H7" s="26" t="s">
        <v>148</v>
      </c>
      <c r="I7" s="26" t="s">
        <v>170</v>
      </c>
      <c r="J7" s="26" t="s">
        <v>149</v>
      </c>
      <c r="K7" s="26" t="s">
        <v>187</v>
      </c>
      <c r="L7" s="26" t="s">
        <v>200</v>
      </c>
      <c r="M7" s="26" t="s">
        <v>201</v>
      </c>
      <c r="N7" s="26" t="s">
        <v>258</v>
      </c>
      <c r="O7" s="112"/>
      <c r="P7" s="112"/>
      <c r="Q7" s="112"/>
      <c r="R7" s="26" t="s">
        <v>148</v>
      </c>
      <c r="S7" s="26" t="s">
        <v>170</v>
      </c>
      <c r="T7" s="26" t="s">
        <v>149</v>
      </c>
      <c r="U7" s="26" t="s">
        <v>187</v>
      </c>
      <c r="V7" s="26" t="s">
        <v>200</v>
      </c>
      <c r="W7" s="26" t="s">
        <v>201</v>
      </c>
      <c r="X7" s="26" t="s">
        <v>258</v>
      </c>
    </row>
    <row r="8" spans="1:24" ht="16.5" customHeight="1">
      <c r="A8" s="5">
        <v>1</v>
      </c>
      <c r="B8" s="2">
        <v>2</v>
      </c>
      <c r="C8" s="2">
        <v>3</v>
      </c>
      <c r="D8" s="2">
        <v>4</v>
      </c>
      <c r="E8" s="2">
        <v>5</v>
      </c>
      <c r="F8" s="2">
        <v>6</v>
      </c>
      <c r="G8" s="2">
        <v>7</v>
      </c>
      <c r="H8" s="2">
        <v>8</v>
      </c>
      <c r="I8" s="2">
        <v>9</v>
      </c>
      <c r="J8" s="2">
        <v>10</v>
      </c>
      <c r="K8" s="2">
        <v>11</v>
      </c>
      <c r="L8" s="2">
        <v>12</v>
      </c>
      <c r="M8" s="27">
        <v>13</v>
      </c>
      <c r="N8" s="2">
        <v>14</v>
      </c>
      <c r="O8" s="2">
        <v>15</v>
      </c>
      <c r="P8" s="2">
        <v>16</v>
      </c>
      <c r="Q8" s="2">
        <v>17</v>
      </c>
      <c r="R8" s="2">
        <v>18</v>
      </c>
      <c r="S8" s="2">
        <v>19</v>
      </c>
      <c r="T8" s="2">
        <v>20</v>
      </c>
      <c r="U8" s="2">
        <v>21</v>
      </c>
      <c r="V8" s="2">
        <v>22</v>
      </c>
      <c r="W8" s="29">
        <v>23</v>
      </c>
      <c r="X8" s="2">
        <v>24</v>
      </c>
    </row>
    <row r="9" spans="1:24" ht="44.25" customHeight="1">
      <c r="A9" s="99" t="s">
        <v>28</v>
      </c>
      <c r="B9" s="99"/>
      <c r="C9" s="61" t="s">
        <v>148</v>
      </c>
      <c r="D9" s="61" t="s">
        <v>258</v>
      </c>
      <c r="E9" s="2" t="s">
        <v>14</v>
      </c>
      <c r="F9" s="2" t="s">
        <v>14</v>
      </c>
      <c r="G9" s="2" t="s">
        <v>14</v>
      </c>
      <c r="H9" s="33" t="s">
        <v>14</v>
      </c>
      <c r="I9" s="33" t="s">
        <v>14</v>
      </c>
      <c r="J9" s="33" t="s">
        <v>14</v>
      </c>
      <c r="K9" s="33" t="s">
        <v>14</v>
      </c>
      <c r="L9" s="33" t="s">
        <v>14</v>
      </c>
      <c r="M9" s="29" t="s">
        <v>14</v>
      </c>
      <c r="N9" s="2" t="s">
        <v>14</v>
      </c>
      <c r="O9" s="2" t="s">
        <v>14</v>
      </c>
      <c r="P9" s="2" t="s">
        <v>14</v>
      </c>
      <c r="Q9" s="2" t="s">
        <v>14</v>
      </c>
      <c r="R9" s="29" t="s">
        <v>14</v>
      </c>
      <c r="S9" s="29" t="s">
        <v>14</v>
      </c>
      <c r="T9" s="2" t="s">
        <v>14</v>
      </c>
      <c r="U9" s="2" t="s">
        <v>14</v>
      </c>
      <c r="V9" s="2" t="s">
        <v>14</v>
      </c>
      <c r="W9" s="29" t="s">
        <v>14</v>
      </c>
      <c r="X9" s="2" t="s">
        <v>14</v>
      </c>
    </row>
    <row r="10" spans="1:24" ht="75.75" customHeight="1">
      <c r="A10" s="99" t="s">
        <v>29</v>
      </c>
      <c r="B10" s="99"/>
      <c r="C10" s="61" t="s">
        <v>148</v>
      </c>
      <c r="D10" s="61" t="s">
        <v>258</v>
      </c>
      <c r="E10" s="2" t="s">
        <v>14</v>
      </c>
      <c r="F10" s="2" t="s">
        <v>14</v>
      </c>
      <c r="G10" s="2" t="s">
        <v>14</v>
      </c>
      <c r="H10" s="33" t="s">
        <v>14</v>
      </c>
      <c r="I10" s="33" t="s">
        <v>14</v>
      </c>
      <c r="J10" s="33" t="s">
        <v>14</v>
      </c>
      <c r="K10" s="33" t="s">
        <v>14</v>
      </c>
      <c r="L10" s="33" t="s">
        <v>14</v>
      </c>
      <c r="M10" s="29" t="s">
        <v>14</v>
      </c>
      <c r="N10" s="2" t="s">
        <v>14</v>
      </c>
      <c r="O10" s="2" t="s">
        <v>14</v>
      </c>
      <c r="P10" s="2" t="s">
        <v>14</v>
      </c>
      <c r="Q10" s="2" t="s">
        <v>14</v>
      </c>
      <c r="R10" s="29" t="s">
        <v>14</v>
      </c>
      <c r="S10" s="29" t="s">
        <v>14</v>
      </c>
      <c r="T10" s="2" t="s">
        <v>14</v>
      </c>
      <c r="U10" s="2" t="s">
        <v>14</v>
      </c>
      <c r="V10" s="2" t="s">
        <v>14</v>
      </c>
      <c r="W10" s="29" t="s">
        <v>14</v>
      </c>
      <c r="X10" s="2" t="s">
        <v>14</v>
      </c>
    </row>
    <row r="11" spans="1:24" ht="75.75" customHeight="1">
      <c r="A11" s="99" t="s">
        <v>30</v>
      </c>
      <c r="B11" s="99"/>
      <c r="C11" s="61" t="s">
        <v>148</v>
      </c>
      <c r="D11" s="61" t="s">
        <v>258</v>
      </c>
      <c r="E11" s="2" t="s">
        <v>14</v>
      </c>
      <c r="F11" s="2" t="s">
        <v>14</v>
      </c>
      <c r="G11" s="2" t="s">
        <v>14</v>
      </c>
      <c r="H11" s="33" t="s">
        <v>14</v>
      </c>
      <c r="I11" s="33" t="s">
        <v>14</v>
      </c>
      <c r="J11" s="33" t="s">
        <v>14</v>
      </c>
      <c r="K11" s="33" t="s">
        <v>14</v>
      </c>
      <c r="L11" s="33" t="s">
        <v>14</v>
      </c>
      <c r="M11" s="29" t="s">
        <v>14</v>
      </c>
      <c r="N11" s="2" t="s">
        <v>14</v>
      </c>
      <c r="O11" s="2" t="s">
        <v>14</v>
      </c>
      <c r="P11" s="2" t="s">
        <v>14</v>
      </c>
      <c r="Q11" s="2" t="s">
        <v>14</v>
      </c>
      <c r="R11" s="29" t="s">
        <v>14</v>
      </c>
      <c r="S11" s="29" t="s">
        <v>14</v>
      </c>
      <c r="T11" s="2" t="s">
        <v>14</v>
      </c>
      <c r="U11" s="2" t="s">
        <v>14</v>
      </c>
      <c r="V11" s="2" t="s">
        <v>14</v>
      </c>
      <c r="W11" s="29" t="s">
        <v>14</v>
      </c>
      <c r="X11" s="2" t="s">
        <v>14</v>
      </c>
    </row>
    <row r="12" spans="1:24" ht="27.75" customHeight="1">
      <c r="A12" s="117">
        <v>1</v>
      </c>
      <c r="B12" s="99" t="s">
        <v>69</v>
      </c>
      <c r="C12" s="97" t="s">
        <v>148</v>
      </c>
      <c r="D12" s="97" t="s">
        <v>258</v>
      </c>
      <c r="E12" s="94" t="s">
        <v>31</v>
      </c>
      <c r="F12" s="3" t="s">
        <v>15</v>
      </c>
      <c r="G12" s="9">
        <f t="shared" ref="G12:G18" si="0">SUM(H12:N12)</f>
        <v>121528424.11000001</v>
      </c>
      <c r="H12" s="7">
        <f t="shared" ref="H12:K12" si="1">H13+H14+H15</f>
        <v>12414377</v>
      </c>
      <c r="I12" s="7">
        <f t="shared" si="1"/>
        <v>15779266.85</v>
      </c>
      <c r="J12" s="7">
        <f t="shared" si="1"/>
        <v>18124749.170000002</v>
      </c>
      <c r="K12" s="7">
        <f t="shared" si="1"/>
        <v>19443188.940000001</v>
      </c>
      <c r="L12" s="7">
        <f t="shared" ref="L12:M12" si="2">L13+L14+L15</f>
        <v>18541791.48</v>
      </c>
      <c r="M12" s="7">
        <f t="shared" si="2"/>
        <v>18541791.48</v>
      </c>
      <c r="N12" s="7">
        <f t="shared" ref="N12" si="3">N13+N14+N15</f>
        <v>18683259.190000001</v>
      </c>
      <c r="O12" s="71" t="s">
        <v>14</v>
      </c>
      <c r="P12" s="71" t="s">
        <v>14</v>
      </c>
      <c r="Q12" s="71" t="s">
        <v>14</v>
      </c>
      <c r="R12" s="72" t="s">
        <v>14</v>
      </c>
      <c r="S12" s="71" t="s">
        <v>14</v>
      </c>
      <c r="T12" s="71" t="s">
        <v>14</v>
      </c>
      <c r="U12" s="71" t="s">
        <v>14</v>
      </c>
      <c r="V12" s="71" t="s">
        <v>14</v>
      </c>
      <c r="W12" s="71" t="s">
        <v>14</v>
      </c>
      <c r="X12" s="71" t="s">
        <v>14</v>
      </c>
    </row>
    <row r="13" spans="1:24" ht="47.25" customHeight="1">
      <c r="A13" s="117"/>
      <c r="B13" s="99"/>
      <c r="C13" s="98"/>
      <c r="D13" s="98"/>
      <c r="E13" s="94"/>
      <c r="F13" s="3" t="s">
        <v>34</v>
      </c>
      <c r="G13" s="9">
        <f t="shared" si="0"/>
        <v>114835964.01000001</v>
      </c>
      <c r="H13" s="8">
        <f>H17+H58</f>
        <v>11460171</v>
      </c>
      <c r="I13" s="8">
        <f>I17+I58</f>
        <v>14925448.75</v>
      </c>
      <c r="J13" s="8">
        <f>J17+J58</f>
        <v>17311425.170000002</v>
      </c>
      <c r="K13" s="8">
        <f>K17+K58</f>
        <v>18520835.940000001</v>
      </c>
      <c r="L13" s="8">
        <f>L17+L58</f>
        <v>17524428.48</v>
      </c>
      <c r="M13" s="8">
        <f>M17+M58</f>
        <v>17524428.48</v>
      </c>
      <c r="N13" s="8">
        <f>N17+N58</f>
        <v>17569226.190000001</v>
      </c>
      <c r="O13" s="71"/>
      <c r="P13" s="71"/>
      <c r="Q13" s="71"/>
      <c r="R13" s="73"/>
      <c r="S13" s="71"/>
      <c r="T13" s="71"/>
      <c r="U13" s="71"/>
      <c r="V13" s="71"/>
      <c r="W13" s="71"/>
      <c r="X13" s="71"/>
    </row>
    <row r="14" spans="1:24" ht="36" customHeight="1">
      <c r="A14" s="117"/>
      <c r="B14" s="99"/>
      <c r="C14" s="98"/>
      <c r="D14" s="98"/>
      <c r="E14" s="94"/>
      <c r="F14" s="3" t="s">
        <v>32</v>
      </c>
      <c r="G14" s="9">
        <f t="shared" si="0"/>
        <v>526895.1</v>
      </c>
      <c r="H14" s="8">
        <f>H18+H59</f>
        <v>325500</v>
      </c>
      <c r="I14" s="8">
        <f>I18+I59</f>
        <v>174545.1</v>
      </c>
      <c r="J14" s="8">
        <f>J18+J59</f>
        <v>26850</v>
      </c>
      <c r="K14" s="8">
        <f>K18+K59</f>
        <v>0</v>
      </c>
      <c r="L14" s="8">
        <f>L18+L59</f>
        <v>0</v>
      </c>
      <c r="M14" s="8">
        <f>M18+M59</f>
        <v>0</v>
      </c>
      <c r="N14" s="8">
        <f>N18+N59</f>
        <v>0</v>
      </c>
      <c r="O14" s="71"/>
      <c r="P14" s="71"/>
      <c r="Q14" s="71"/>
      <c r="R14" s="73"/>
      <c r="S14" s="71"/>
      <c r="T14" s="71"/>
      <c r="U14" s="71"/>
      <c r="V14" s="71"/>
      <c r="W14" s="71"/>
      <c r="X14" s="71"/>
    </row>
    <row r="15" spans="1:24" ht="37.5" customHeight="1">
      <c r="A15" s="117"/>
      <c r="B15" s="99"/>
      <c r="C15" s="115"/>
      <c r="D15" s="115"/>
      <c r="E15" s="94"/>
      <c r="F15" s="4" t="s">
        <v>33</v>
      </c>
      <c r="G15" s="9">
        <f t="shared" si="0"/>
        <v>6165565</v>
      </c>
      <c r="H15" s="8">
        <f t="shared" ref="H15:K15" si="4">H19+H60</f>
        <v>628706</v>
      </c>
      <c r="I15" s="8">
        <f t="shared" si="4"/>
        <v>679273</v>
      </c>
      <c r="J15" s="8">
        <f t="shared" si="4"/>
        <v>786474</v>
      </c>
      <c r="K15" s="8">
        <f t="shared" si="4"/>
        <v>922353</v>
      </c>
      <c r="L15" s="8">
        <f t="shared" ref="L15:M15" si="5">L19+L60</f>
        <v>1017363</v>
      </c>
      <c r="M15" s="8">
        <f t="shared" si="5"/>
        <v>1017363</v>
      </c>
      <c r="N15" s="8">
        <f>N19+N60</f>
        <v>1114033</v>
      </c>
      <c r="O15" s="71"/>
      <c r="P15" s="71"/>
      <c r="Q15" s="71"/>
      <c r="R15" s="70"/>
      <c r="S15" s="71"/>
      <c r="T15" s="71"/>
      <c r="U15" s="71"/>
      <c r="V15" s="71"/>
      <c r="W15" s="71"/>
      <c r="X15" s="71"/>
    </row>
    <row r="16" spans="1:24" ht="135" customHeight="1">
      <c r="A16" s="120" t="s">
        <v>17</v>
      </c>
      <c r="B16" s="76" t="s">
        <v>259</v>
      </c>
      <c r="C16" s="97" t="s">
        <v>148</v>
      </c>
      <c r="D16" s="97" t="s">
        <v>258</v>
      </c>
      <c r="E16" s="97" t="s">
        <v>31</v>
      </c>
      <c r="F16" s="3" t="s">
        <v>15</v>
      </c>
      <c r="G16" s="9">
        <f t="shared" si="0"/>
        <v>120396989.23</v>
      </c>
      <c r="H16" s="7">
        <f>H17+H18+H19</f>
        <v>12012620.57</v>
      </c>
      <c r="I16" s="7">
        <f>I17+I18+I19</f>
        <v>15493581.93</v>
      </c>
      <c r="J16" s="7">
        <f>J17+J18+J19</f>
        <v>18080755.640000001</v>
      </c>
      <c r="K16" s="7">
        <f>K17+K18+K19</f>
        <v>19343188.940000001</v>
      </c>
      <c r="L16" s="7">
        <f>L17+L18+L19</f>
        <v>18441791.48</v>
      </c>
      <c r="M16" s="7">
        <f>M17+M18+M19</f>
        <v>18441791.48</v>
      </c>
      <c r="N16" s="7">
        <f>N17+N18+N19</f>
        <v>18583259.190000001</v>
      </c>
      <c r="O16" s="19" t="s">
        <v>72</v>
      </c>
      <c r="P16" s="20" t="s">
        <v>23</v>
      </c>
      <c r="Q16" s="2" t="s">
        <v>16</v>
      </c>
      <c r="R16" s="21">
        <v>100</v>
      </c>
      <c r="S16" s="21">
        <v>100</v>
      </c>
      <c r="T16" s="21">
        <v>100</v>
      </c>
      <c r="U16" s="21">
        <v>100</v>
      </c>
      <c r="V16" s="21">
        <v>100</v>
      </c>
      <c r="W16" s="21">
        <v>100</v>
      </c>
      <c r="X16" s="21">
        <v>100</v>
      </c>
    </row>
    <row r="17" spans="1:24" ht="246" customHeight="1">
      <c r="A17" s="121"/>
      <c r="B17" s="118"/>
      <c r="C17" s="98"/>
      <c r="D17" s="98"/>
      <c r="E17" s="98"/>
      <c r="F17" s="3" t="s">
        <v>34</v>
      </c>
      <c r="G17" s="9">
        <f t="shared" si="0"/>
        <v>114150217.23</v>
      </c>
      <c r="H17" s="7">
        <v>11357414.57</v>
      </c>
      <c r="I17" s="7">
        <v>14786451.93</v>
      </c>
      <c r="J17" s="7">
        <v>17267431.640000001</v>
      </c>
      <c r="K17" s="7">
        <v>18420835.940000001</v>
      </c>
      <c r="L17" s="7">
        <v>17424428.48</v>
      </c>
      <c r="M17" s="7">
        <v>17424428.48</v>
      </c>
      <c r="N17" s="7">
        <v>17469226.190000001</v>
      </c>
      <c r="O17" s="22" t="s">
        <v>73</v>
      </c>
      <c r="P17" s="20" t="s">
        <v>23</v>
      </c>
      <c r="Q17" s="2" t="s">
        <v>16</v>
      </c>
      <c r="R17" s="21">
        <v>100</v>
      </c>
      <c r="S17" s="21">
        <v>100</v>
      </c>
      <c r="T17" s="21">
        <v>100</v>
      </c>
      <c r="U17" s="21">
        <v>100</v>
      </c>
      <c r="V17" s="21">
        <v>100</v>
      </c>
      <c r="W17" s="21">
        <v>100</v>
      </c>
      <c r="X17" s="21">
        <v>100</v>
      </c>
    </row>
    <row r="18" spans="1:24" ht="155.25" customHeight="1">
      <c r="A18" s="121"/>
      <c r="B18" s="118"/>
      <c r="C18" s="98"/>
      <c r="D18" s="98"/>
      <c r="E18" s="98"/>
      <c r="F18" s="54" t="s">
        <v>32</v>
      </c>
      <c r="G18" s="9">
        <f t="shared" si="0"/>
        <v>81207</v>
      </c>
      <c r="H18" s="58">
        <v>26500</v>
      </c>
      <c r="I18" s="58">
        <v>27857</v>
      </c>
      <c r="J18" s="58">
        <v>26850</v>
      </c>
      <c r="K18" s="58">
        <v>0</v>
      </c>
      <c r="L18" s="58">
        <v>0</v>
      </c>
      <c r="M18" s="58">
        <v>0</v>
      </c>
      <c r="N18" s="58">
        <v>0</v>
      </c>
      <c r="O18" s="16" t="s">
        <v>74</v>
      </c>
      <c r="P18" s="17" t="s">
        <v>23</v>
      </c>
      <c r="Q18" s="15" t="s">
        <v>16</v>
      </c>
      <c r="R18" s="38">
        <v>100</v>
      </c>
      <c r="S18" s="38">
        <v>100</v>
      </c>
      <c r="T18" s="38">
        <v>100</v>
      </c>
      <c r="U18" s="38">
        <v>100</v>
      </c>
      <c r="V18" s="38">
        <v>100</v>
      </c>
      <c r="W18" s="31">
        <v>100</v>
      </c>
      <c r="X18" s="18">
        <v>100</v>
      </c>
    </row>
    <row r="19" spans="1:24" ht="120" customHeight="1">
      <c r="A19" s="121"/>
      <c r="B19" s="118"/>
      <c r="C19" s="98"/>
      <c r="D19" s="98"/>
      <c r="E19" s="98"/>
      <c r="F19" s="95" t="s">
        <v>33</v>
      </c>
      <c r="G19" s="9">
        <f t="shared" ref="G19:G140" si="6">SUM(H19:N19)</f>
        <v>6165565</v>
      </c>
      <c r="H19" s="58">
        <v>628706</v>
      </c>
      <c r="I19" s="92">
        <v>679273</v>
      </c>
      <c r="J19" s="92">
        <v>786474</v>
      </c>
      <c r="K19" s="92">
        <v>922353</v>
      </c>
      <c r="L19" s="92">
        <v>1017363</v>
      </c>
      <c r="M19" s="92">
        <v>1017363</v>
      </c>
      <c r="N19" s="92">
        <v>1114033</v>
      </c>
      <c r="O19" s="16" t="s">
        <v>75</v>
      </c>
      <c r="P19" s="17" t="s">
        <v>23</v>
      </c>
      <c r="Q19" s="15" t="s">
        <v>16</v>
      </c>
      <c r="R19" s="38">
        <v>100</v>
      </c>
      <c r="S19" s="38">
        <v>100</v>
      </c>
      <c r="T19" s="38">
        <v>100</v>
      </c>
      <c r="U19" s="38">
        <v>100</v>
      </c>
      <c r="V19" s="38">
        <v>100</v>
      </c>
      <c r="W19" s="31">
        <v>100</v>
      </c>
      <c r="X19" s="18">
        <v>100</v>
      </c>
    </row>
    <row r="20" spans="1:24" ht="135" customHeight="1">
      <c r="A20" s="121"/>
      <c r="B20" s="118"/>
      <c r="C20" s="115"/>
      <c r="D20" s="115"/>
      <c r="E20" s="98"/>
      <c r="F20" s="96"/>
      <c r="G20" s="9">
        <f t="shared" si="6"/>
        <v>0</v>
      </c>
      <c r="H20" s="59"/>
      <c r="I20" s="93"/>
      <c r="J20" s="93"/>
      <c r="K20" s="93"/>
      <c r="L20" s="93"/>
      <c r="M20" s="93"/>
      <c r="N20" s="93"/>
      <c r="O20" s="16" t="s">
        <v>76</v>
      </c>
      <c r="P20" s="13" t="s">
        <v>23</v>
      </c>
      <c r="Q20" s="11" t="s">
        <v>16</v>
      </c>
      <c r="R20" s="37">
        <v>100</v>
      </c>
      <c r="S20" s="37">
        <v>100</v>
      </c>
      <c r="T20" s="37">
        <v>100</v>
      </c>
      <c r="U20" s="37">
        <v>100</v>
      </c>
      <c r="V20" s="37">
        <v>100</v>
      </c>
      <c r="W20" s="30">
        <v>100</v>
      </c>
      <c r="X20" s="14">
        <v>100</v>
      </c>
    </row>
    <row r="21" spans="1:24" ht="32.25" customHeight="1">
      <c r="A21" s="62" t="s">
        <v>21</v>
      </c>
      <c r="B21" s="65" t="s">
        <v>260</v>
      </c>
      <c r="C21" s="67" t="s">
        <v>148</v>
      </c>
      <c r="D21" s="67" t="s">
        <v>258</v>
      </c>
      <c r="E21" s="69" t="s">
        <v>31</v>
      </c>
      <c r="F21" s="56" t="s">
        <v>15</v>
      </c>
      <c r="G21" s="40">
        <f t="shared" ref="G21:G24" si="7">SUM(H21:N21)</f>
        <v>2016056.36</v>
      </c>
      <c r="H21" s="24">
        <f t="shared" ref="H21:N21" si="8">H22+H23+H24</f>
        <v>803512.86</v>
      </c>
      <c r="I21" s="24">
        <f t="shared" si="8"/>
        <v>324556.44</v>
      </c>
      <c r="J21" s="7">
        <f t="shared" si="8"/>
        <v>87987.06</v>
      </c>
      <c r="K21" s="7">
        <f t="shared" si="8"/>
        <v>200000</v>
      </c>
      <c r="L21" s="7">
        <f t="shared" si="8"/>
        <v>200000</v>
      </c>
      <c r="M21" s="7">
        <f t="shared" si="8"/>
        <v>200000</v>
      </c>
      <c r="N21" s="7">
        <f t="shared" si="8"/>
        <v>200000</v>
      </c>
      <c r="O21" s="70" t="s">
        <v>14</v>
      </c>
      <c r="P21" s="71" t="s">
        <v>14</v>
      </c>
      <c r="Q21" s="71" t="s">
        <v>14</v>
      </c>
      <c r="R21" s="71" t="s">
        <v>14</v>
      </c>
      <c r="S21" s="71" t="s">
        <v>14</v>
      </c>
      <c r="T21" s="71" t="s">
        <v>14</v>
      </c>
      <c r="U21" s="71" t="s">
        <v>14</v>
      </c>
      <c r="V21" s="71" t="s">
        <v>14</v>
      </c>
      <c r="W21" s="71" t="s">
        <v>14</v>
      </c>
      <c r="X21" s="71" t="s">
        <v>14</v>
      </c>
    </row>
    <row r="22" spans="1:24" ht="47.25" customHeight="1">
      <c r="A22" s="63"/>
      <c r="B22" s="66"/>
      <c r="C22" s="68"/>
      <c r="D22" s="68"/>
      <c r="E22" s="69"/>
      <c r="F22" s="56" t="s">
        <v>34</v>
      </c>
      <c r="G22" s="40">
        <f t="shared" si="7"/>
        <v>1271368.26</v>
      </c>
      <c r="H22" s="24">
        <f t="shared" ref="H22:N22" si="9">H58+H62</f>
        <v>205512.86</v>
      </c>
      <c r="I22" s="24">
        <f t="shared" si="9"/>
        <v>177868.34</v>
      </c>
      <c r="J22" s="7">
        <f t="shared" si="9"/>
        <v>87987.06</v>
      </c>
      <c r="K22" s="7">
        <f t="shared" si="9"/>
        <v>200000</v>
      </c>
      <c r="L22" s="7">
        <f t="shared" si="9"/>
        <v>200000</v>
      </c>
      <c r="M22" s="7">
        <f t="shared" si="9"/>
        <v>200000</v>
      </c>
      <c r="N22" s="7">
        <f t="shared" si="9"/>
        <v>200000</v>
      </c>
      <c r="O22" s="71"/>
      <c r="P22" s="71"/>
      <c r="Q22" s="71"/>
      <c r="R22" s="71"/>
      <c r="S22" s="71"/>
      <c r="T22" s="71"/>
      <c r="U22" s="71"/>
      <c r="V22" s="71"/>
      <c r="W22" s="71"/>
      <c r="X22" s="71"/>
    </row>
    <row r="23" spans="1:24" ht="42.75" customHeight="1">
      <c r="A23" s="63"/>
      <c r="B23" s="66"/>
      <c r="C23" s="68"/>
      <c r="D23" s="68"/>
      <c r="E23" s="69"/>
      <c r="F23" s="56" t="s">
        <v>32</v>
      </c>
      <c r="G23" s="40">
        <f t="shared" si="7"/>
        <v>744688.1</v>
      </c>
      <c r="H23" s="24">
        <f t="shared" ref="H23:N23" si="10">H59+H63</f>
        <v>598000</v>
      </c>
      <c r="I23" s="24">
        <f t="shared" si="10"/>
        <v>146688.1</v>
      </c>
      <c r="J23" s="7">
        <f t="shared" si="10"/>
        <v>0</v>
      </c>
      <c r="K23" s="7">
        <f t="shared" si="10"/>
        <v>0</v>
      </c>
      <c r="L23" s="7">
        <f t="shared" si="10"/>
        <v>0</v>
      </c>
      <c r="M23" s="7">
        <f t="shared" si="10"/>
        <v>0</v>
      </c>
      <c r="N23" s="7">
        <f t="shared" si="10"/>
        <v>0</v>
      </c>
      <c r="O23" s="71"/>
      <c r="P23" s="71"/>
      <c r="Q23" s="71"/>
      <c r="R23" s="71"/>
      <c r="S23" s="71"/>
      <c r="T23" s="71"/>
      <c r="U23" s="71"/>
      <c r="V23" s="71"/>
      <c r="W23" s="71"/>
      <c r="X23" s="71"/>
    </row>
    <row r="24" spans="1:24" ht="41.25" customHeight="1">
      <c r="A24" s="63"/>
      <c r="B24" s="66"/>
      <c r="C24" s="68"/>
      <c r="D24" s="68"/>
      <c r="E24" s="69"/>
      <c r="F24" s="57" t="s">
        <v>33</v>
      </c>
      <c r="G24" s="40">
        <f t="shared" si="7"/>
        <v>0</v>
      </c>
      <c r="H24" s="24">
        <f t="shared" ref="H24:N24" si="11">H60+H64</f>
        <v>0</v>
      </c>
      <c r="I24" s="24">
        <f t="shared" si="11"/>
        <v>0</v>
      </c>
      <c r="J24" s="7">
        <f t="shared" si="11"/>
        <v>0</v>
      </c>
      <c r="K24" s="7">
        <f t="shared" si="11"/>
        <v>0</v>
      </c>
      <c r="L24" s="7">
        <f t="shared" si="11"/>
        <v>0</v>
      </c>
      <c r="M24" s="7">
        <f t="shared" si="11"/>
        <v>0</v>
      </c>
      <c r="N24" s="7">
        <f t="shared" si="11"/>
        <v>0</v>
      </c>
      <c r="O24" s="71"/>
      <c r="P24" s="71"/>
      <c r="Q24" s="71"/>
      <c r="R24" s="71"/>
      <c r="S24" s="71"/>
      <c r="T24" s="71"/>
      <c r="U24" s="71"/>
      <c r="V24" s="71"/>
      <c r="W24" s="71"/>
      <c r="X24" s="71"/>
    </row>
    <row r="25" spans="1:24" ht="32.25" customHeight="1">
      <c r="A25" s="50" t="s">
        <v>22</v>
      </c>
      <c r="B25" s="65" t="s">
        <v>261</v>
      </c>
      <c r="C25" s="67" t="s">
        <v>148</v>
      </c>
      <c r="D25" s="67" t="s">
        <v>258</v>
      </c>
      <c r="E25" s="69" t="s">
        <v>31</v>
      </c>
      <c r="F25" s="56" t="s">
        <v>15</v>
      </c>
      <c r="G25" s="40">
        <f t="shared" ref="G25:G28" si="12">SUM(H25:N25)</f>
        <v>1131434.8800000001</v>
      </c>
      <c r="H25" s="24">
        <f t="shared" ref="H25:N25" si="13">H26+H27+H28</f>
        <v>401756.43</v>
      </c>
      <c r="I25" s="24">
        <f t="shared" si="13"/>
        <v>285684.92000000004</v>
      </c>
      <c r="J25" s="7">
        <f t="shared" si="13"/>
        <v>43993.53</v>
      </c>
      <c r="K25" s="7">
        <f t="shared" si="13"/>
        <v>100000</v>
      </c>
      <c r="L25" s="7">
        <f t="shared" si="13"/>
        <v>100000</v>
      </c>
      <c r="M25" s="7">
        <f t="shared" si="13"/>
        <v>100000</v>
      </c>
      <c r="N25" s="7">
        <f t="shared" si="13"/>
        <v>100000</v>
      </c>
      <c r="O25" s="70" t="s">
        <v>14</v>
      </c>
      <c r="P25" s="71" t="s">
        <v>14</v>
      </c>
      <c r="Q25" s="71" t="s">
        <v>14</v>
      </c>
      <c r="R25" s="71" t="s">
        <v>14</v>
      </c>
      <c r="S25" s="71" t="s">
        <v>14</v>
      </c>
      <c r="T25" s="71" t="s">
        <v>14</v>
      </c>
      <c r="U25" s="71" t="s">
        <v>14</v>
      </c>
      <c r="V25" s="71" t="s">
        <v>14</v>
      </c>
      <c r="W25" s="71" t="s">
        <v>14</v>
      </c>
      <c r="X25" s="71" t="s">
        <v>14</v>
      </c>
    </row>
    <row r="26" spans="1:24" ht="47.25" customHeight="1">
      <c r="A26" s="51"/>
      <c r="B26" s="66"/>
      <c r="C26" s="68"/>
      <c r="D26" s="68"/>
      <c r="E26" s="69"/>
      <c r="F26" s="56" t="s">
        <v>34</v>
      </c>
      <c r="G26" s="40">
        <f t="shared" si="12"/>
        <v>685746.78</v>
      </c>
      <c r="H26" s="24">
        <f t="shared" ref="H26:N26" si="14">H62+H66</f>
        <v>102756.43</v>
      </c>
      <c r="I26" s="24">
        <f t="shared" si="14"/>
        <v>138996.82</v>
      </c>
      <c r="J26" s="7">
        <f t="shared" si="14"/>
        <v>43993.53</v>
      </c>
      <c r="K26" s="7">
        <f t="shared" si="14"/>
        <v>100000</v>
      </c>
      <c r="L26" s="7">
        <f t="shared" si="14"/>
        <v>100000</v>
      </c>
      <c r="M26" s="7">
        <f t="shared" si="14"/>
        <v>100000</v>
      </c>
      <c r="N26" s="7">
        <f t="shared" si="14"/>
        <v>100000</v>
      </c>
      <c r="O26" s="71"/>
      <c r="P26" s="71"/>
      <c r="Q26" s="71"/>
      <c r="R26" s="71"/>
      <c r="S26" s="71"/>
      <c r="T26" s="71"/>
      <c r="U26" s="71"/>
      <c r="V26" s="71"/>
      <c r="W26" s="71"/>
      <c r="X26" s="71"/>
    </row>
    <row r="27" spans="1:24" ht="42.75" customHeight="1">
      <c r="A27" s="51"/>
      <c r="B27" s="66"/>
      <c r="C27" s="68"/>
      <c r="D27" s="68"/>
      <c r="E27" s="69"/>
      <c r="F27" s="56" t="s">
        <v>32</v>
      </c>
      <c r="G27" s="40">
        <f t="shared" si="12"/>
        <v>445688.1</v>
      </c>
      <c r="H27" s="24">
        <f t="shared" ref="H27:N27" si="15">H63+H67</f>
        <v>299000</v>
      </c>
      <c r="I27" s="24">
        <f t="shared" si="15"/>
        <v>146688.1</v>
      </c>
      <c r="J27" s="7">
        <f t="shared" si="15"/>
        <v>0</v>
      </c>
      <c r="K27" s="7">
        <f t="shared" si="15"/>
        <v>0</v>
      </c>
      <c r="L27" s="7">
        <f t="shared" si="15"/>
        <v>0</v>
      </c>
      <c r="M27" s="7">
        <f t="shared" si="15"/>
        <v>0</v>
      </c>
      <c r="N27" s="7">
        <f t="shared" si="15"/>
        <v>0</v>
      </c>
      <c r="O27" s="71"/>
      <c r="P27" s="71"/>
      <c r="Q27" s="71"/>
      <c r="R27" s="71"/>
      <c r="S27" s="71"/>
      <c r="T27" s="71"/>
      <c r="U27" s="71"/>
      <c r="V27" s="71"/>
      <c r="W27" s="71"/>
      <c r="X27" s="71"/>
    </row>
    <row r="28" spans="1:24" ht="41.25" customHeight="1">
      <c r="A28" s="51"/>
      <c r="B28" s="66"/>
      <c r="C28" s="68"/>
      <c r="D28" s="68"/>
      <c r="E28" s="69"/>
      <c r="F28" s="57" t="s">
        <v>33</v>
      </c>
      <c r="G28" s="40">
        <f t="shared" si="12"/>
        <v>0</v>
      </c>
      <c r="H28" s="24">
        <f t="shared" ref="H28:N28" si="16">H64+H68</f>
        <v>0</v>
      </c>
      <c r="I28" s="24">
        <f t="shared" si="16"/>
        <v>0</v>
      </c>
      <c r="J28" s="7">
        <f t="shared" si="16"/>
        <v>0</v>
      </c>
      <c r="K28" s="7">
        <f t="shared" si="16"/>
        <v>0</v>
      </c>
      <c r="L28" s="7">
        <f t="shared" si="16"/>
        <v>0</v>
      </c>
      <c r="M28" s="7">
        <f t="shared" si="16"/>
        <v>0</v>
      </c>
      <c r="N28" s="7">
        <f t="shared" si="16"/>
        <v>0</v>
      </c>
      <c r="O28" s="71"/>
      <c r="P28" s="71"/>
      <c r="Q28" s="71"/>
      <c r="R28" s="71"/>
      <c r="S28" s="71"/>
      <c r="T28" s="71"/>
      <c r="U28" s="71"/>
      <c r="V28" s="71"/>
      <c r="W28" s="71"/>
      <c r="X28" s="71"/>
    </row>
    <row r="29" spans="1:24" ht="32.25" customHeight="1">
      <c r="A29" s="50" t="s">
        <v>55</v>
      </c>
      <c r="B29" s="65" t="s">
        <v>262</v>
      </c>
      <c r="C29" s="67" t="s">
        <v>148</v>
      </c>
      <c r="D29" s="67" t="s">
        <v>258</v>
      </c>
      <c r="E29" s="69" t="s">
        <v>31</v>
      </c>
      <c r="F29" s="56" t="s">
        <v>15</v>
      </c>
      <c r="G29" s="40">
        <f t="shared" ref="G29:G32" si="17">SUM(H29:N29)</f>
        <v>1131434.8800000001</v>
      </c>
      <c r="H29" s="24">
        <f t="shared" ref="H29:N29" si="18">H30+H31+H32</f>
        <v>401756.43</v>
      </c>
      <c r="I29" s="24">
        <f t="shared" si="18"/>
        <v>285684.92000000004</v>
      </c>
      <c r="J29" s="7">
        <f t="shared" si="18"/>
        <v>43993.53</v>
      </c>
      <c r="K29" s="7">
        <f t="shared" si="18"/>
        <v>100000</v>
      </c>
      <c r="L29" s="7">
        <f t="shared" si="18"/>
        <v>100000</v>
      </c>
      <c r="M29" s="7">
        <f t="shared" si="18"/>
        <v>100000</v>
      </c>
      <c r="N29" s="7">
        <f t="shared" si="18"/>
        <v>100000</v>
      </c>
      <c r="O29" s="70" t="s">
        <v>14</v>
      </c>
      <c r="P29" s="71" t="s">
        <v>14</v>
      </c>
      <c r="Q29" s="71" t="s">
        <v>14</v>
      </c>
      <c r="R29" s="71" t="s">
        <v>14</v>
      </c>
      <c r="S29" s="71" t="s">
        <v>14</v>
      </c>
      <c r="T29" s="71" t="s">
        <v>14</v>
      </c>
      <c r="U29" s="71" t="s">
        <v>14</v>
      </c>
      <c r="V29" s="71" t="s">
        <v>14</v>
      </c>
      <c r="W29" s="71" t="s">
        <v>14</v>
      </c>
      <c r="X29" s="71" t="s">
        <v>14</v>
      </c>
    </row>
    <row r="30" spans="1:24" ht="47.25" customHeight="1">
      <c r="A30" s="51"/>
      <c r="B30" s="66"/>
      <c r="C30" s="68"/>
      <c r="D30" s="68"/>
      <c r="E30" s="69"/>
      <c r="F30" s="56" t="s">
        <v>34</v>
      </c>
      <c r="G30" s="40">
        <f t="shared" si="17"/>
        <v>685746.78</v>
      </c>
      <c r="H30" s="24">
        <f t="shared" ref="H30:N30" si="19">H62+H66</f>
        <v>102756.43</v>
      </c>
      <c r="I30" s="24">
        <f t="shared" si="19"/>
        <v>138996.82</v>
      </c>
      <c r="J30" s="7">
        <f t="shared" si="19"/>
        <v>43993.53</v>
      </c>
      <c r="K30" s="7">
        <f t="shared" si="19"/>
        <v>100000</v>
      </c>
      <c r="L30" s="7">
        <f t="shared" si="19"/>
        <v>100000</v>
      </c>
      <c r="M30" s="7">
        <f t="shared" si="19"/>
        <v>100000</v>
      </c>
      <c r="N30" s="7">
        <f t="shared" si="19"/>
        <v>100000</v>
      </c>
      <c r="O30" s="71"/>
      <c r="P30" s="71"/>
      <c r="Q30" s="71"/>
      <c r="R30" s="71"/>
      <c r="S30" s="71"/>
      <c r="T30" s="71"/>
      <c r="U30" s="71"/>
      <c r="V30" s="71"/>
      <c r="W30" s="71"/>
      <c r="X30" s="71"/>
    </row>
    <row r="31" spans="1:24" ht="42.75" customHeight="1">
      <c r="A31" s="51"/>
      <c r="B31" s="66"/>
      <c r="C31" s="68"/>
      <c r="D31" s="68"/>
      <c r="E31" s="69"/>
      <c r="F31" s="56" t="s">
        <v>32</v>
      </c>
      <c r="G31" s="40">
        <f t="shared" si="17"/>
        <v>445688.1</v>
      </c>
      <c r="H31" s="24">
        <f t="shared" ref="H31:N31" si="20">H63+H67</f>
        <v>299000</v>
      </c>
      <c r="I31" s="24">
        <f t="shared" si="20"/>
        <v>146688.1</v>
      </c>
      <c r="J31" s="7">
        <f t="shared" si="20"/>
        <v>0</v>
      </c>
      <c r="K31" s="7">
        <f t="shared" si="20"/>
        <v>0</v>
      </c>
      <c r="L31" s="7">
        <f t="shared" si="20"/>
        <v>0</v>
      </c>
      <c r="M31" s="7">
        <f t="shared" si="20"/>
        <v>0</v>
      </c>
      <c r="N31" s="7">
        <f t="shared" si="20"/>
        <v>0</v>
      </c>
      <c r="O31" s="71"/>
      <c r="P31" s="71"/>
      <c r="Q31" s="71"/>
      <c r="R31" s="71"/>
      <c r="S31" s="71"/>
      <c r="T31" s="71"/>
      <c r="U31" s="71"/>
      <c r="V31" s="71"/>
      <c r="W31" s="71"/>
      <c r="X31" s="71"/>
    </row>
    <row r="32" spans="1:24" ht="41.25" customHeight="1">
      <c r="A32" s="51"/>
      <c r="B32" s="66"/>
      <c r="C32" s="68"/>
      <c r="D32" s="68"/>
      <c r="E32" s="69"/>
      <c r="F32" s="57" t="s">
        <v>33</v>
      </c>
      <c r="G32" s="40">
        <f t="shared" si="17"/>
        <v>0</v>
      </c>
      <c r="H32" s="24">
        <f t="shared" ref="H32:N32" si="21">H64+H68</f>
        <v>0</v>
      </c>
      <c r="I32" s="24">
        <f t="shared" si="21"/>
        <v>0</v>
      </c>
      <c r="J32" s="7">
        <f t="shared" si="21"/>
        <v>0</v>
      </c>
      <c r="K32" s="7">
        <f t="shared" si="21"/>
        <v>0</v>
      </c>
      <c r="L32" s="7">
        <f t="shared" si="21"/>
        <v>0</v>
      </c>
      <c r="M32" s="7">
        <f t="shared" si="21"/>
        <v>0</v>
      </c>
      <c r="N32" s="7">
        <f t="shared" si="21"/>
        <v>0</v>
      </c>
      <c r="O32" s="71"/>
      <c r="P32" s="71"/>
      <c r="Q32" s="71"/>
      <c r="R32" s="71"/>
      <c r="S32" s="71"/>
      <c r="T32" s="71"/>
      <c r="U32" s="71"/>
      <c r="V32" s="71"/>
      <c r="W32" s="71"/>
      <c r="X32" s="71"/>
    </row>
    <row r="33" spans="1:24" ht="32.25" customHeight="1">
      <c r="A33" s="50" t="s">
        <v>103</v>
      </c>
      <c r="B33" s="65" t="s">
        <v>263</v>
      </c>
      <c r="C33" s="67" t="s">
        <v>148</v>
      </c>
      <c r="D33" s="67" t="s">
        <v>258</v>
      </c>
      <c r="E33" s="69" t="s">
        <v>31</v>
      </c>
      <c r="F33" s="56" t="s">
        <v>15</v>
      </c>
      <c r="G33" s="40">
        <f t="shared" ref="G33:G36" si="22">SUM(H33:N33)</f>
        <v>1131434.8800000001</v>
      </c>
      <c r="H33" s="24">
        <f t="shared" ref="H33:N33" si="23">H34+H35+H36</f>
        <v>401756.43</v>
      </c>
      <c r="I33" s="24">
        <f t="shared" si="23"/>
        <v>285684.92000000004</v>
      </c>
      <c r="J33" s="7">
        <f t="shared" si="23"/>
        <v>43993.53</v>
      </c>
      <c r="K33" s="7">
        <f t="shared" si="23"/>
        <v>100000</v>
      </c>
      <c r="L33" s="7">
        <f t="shared" si="23"/>
        <v>100000</v>
      </c>
      <c r="M33" s="7">
        <f t="shared" si="23"/>
        <v>100000</v>
      </c>
      <c r="N33" s="7">
        <f t="shared" si="23"/>
        <v>100000</v>
      </c>
      <c r="O33" s="70" t="s">
        <v>14</v>
      </c>
      <c r="P33" s="71" t="s">
        <v>14</v>
      </c>
      <c r="Q33" s="71" t="s">
        <v>14</v>
      </c>
      <c r="R33" s="71" t="s">
        <v>14</v>
      </c>
      <c r="S33" s="71" t="s">
        <v>14</v>
      </c>
      <c r="T33" s="71" t="s">
        <v>14</v>
      </c>
      <c r="U33" s="71" t="s">
        <v>14</v>
      </c>
      <c r="V33" s="71" t="s">
        <v>14</v>
      </c>
      <c r="W33" s="71" t="s">
        <v>14</v>
      </c>
      <c r="X33" s="71" t="s">
        <v>14</v>
      </c>
    </row>
    <row r="34" spans="1:24" ht="47.25" customHeight="1">
      <c r="A34" s="51"/>
      <c r="B34" s="66"/>
      <c r="C34" s="68"/>
      <c r="D34" s="68"/>
      <c r="E34" s="69"/>
      <c r="F34" s="56" t="s">
        <v>34</v>
      </c>
      <c r="G34" s="40">
        <f t="shared" si="22"/>
        <v>685746.78</v>
      </c>
      <c r="H34" s="24">
        <f t="shared" ref="H34:N34" si="24">H62+H66</f>
        <v>102756.43</v>
      </c>
      <c r="I34" s="24">
        <f t="shared" si="24"/>
        <v>138996.82</v>
      </c>
      <c r="J34" s="7">
        <f t="shared" si="24"/>
        <v>43993.53</v>
      </c>
      <c r="K34" s="7">
        <f t="shared" si="24"/>
        <v>100000</v>
      </c>
      <c r="L34" s="7">
        <f t="shared" si="24"/>
        <v>100000</v>
      </c>
      <c r="M34" s="7">
        <f t="shared" si="24"/>
        <v>100000</v>
      </c>
      <c r="N34" s="7">
        <f t="shared" si="24"/>
        <v>100000</v>
      </c>
      <c r="O34" s="71"/>
      <c r="P34" s="71"/>
      <c r="Q34" s="71"/>
      <c r="R34" s="71"/>
      <c r="S34" s="71"/>
      <c r="T34" s="71"/>
      <c r="U34" s="71"/>
      <c r="V34" s="71"/>
      <c r="W34" s="71"/>
      <c r="X34" s="71"/>
    </row>
    <row r="35" spans="1:24" ht="42.75" customHeight="1">
      <c r="A35" s="51"/>
      <c r="B35" s="66"/>
      <c r="C35" s="68"/>
      <c r="D35" s="68"/>
      <c r="E35" s="69"/>
      <c r="F35" s="56" t="s">
        <v>32</v>
      </c>
      <c r="G35" s="40">
        <f t="shared" si="22"/>
        <v>445688.1</v>
      </c>
      <c r="H35" s="24">
        <f t="shared" ref="H35:N35" si="25">H63+H67</f>
        <v>299000</v>
      </c>
      <c r="I35" s="24">
        <f t="shared" si="25"/>
        <v>146688.1</v>
      </c>
      <c r="J35" s="7">
        <f t="shared" si="25"/>
        <v>0</v>
      </c>
      <c r="K35" s="7">
        <f t="shared" si="25"/>
        <v>0</v>
      </c>
      <c r="L35" s="7">
        <f t="shared" si="25"/>
        <v>0</v>
      </c>
      <c r="M35" s="7">
        <f t="shared" si="25"/>
        <v>0</v>
      </c>
      <c r="N35" s="7">
        <f t="shared" si="25"/>
        <v>0</v>
      </c>
      <c r="O35" s="71"/>
      <c r="P35" s="71"/>
      <c r="Q35" s="71"/>
      <c r="R35" s="71"/>
      <c r="S35" s="71"/>
      <c r="T35" s="71"/>
      <c r="U35" s="71"/>
      <c r="V35" s="71"/>
      <c r="W35" s="71"/>
      <c r="X35" s="71"/>
    </row>
    <row r="36" spans="1:24" ht="41.25" customHeight="1">
      <c r="A36" s="51"/>
      <c r="B36" s="66"/>
      <c r="C36" s="68"/>
      <c r="D36" s="68"/>
      <c r="E36" s="69"/>
      <c r="F36" s="57" t="s">
        <v>33</v>
      </c>
      <c r="G36" s="40">
        <f t="shared" si="22"/>
        <v>0</v>
      </c>
      <c r="H36" s="24">
        <f t="shared" ref="H36:N36" si="26">H64+H68</f>
        <v>0</v>
      </c>
      <c r="I36" s="24">
        <f t="shared" si="26"/>
        <v>0</v>
      </c>
      <c r="J36" s="7">
        <f t="shared" si="26"/>
        <v>0</v>
      </c>
      <c r="K36" s="7">
        <f t="shared" si="26"/>
        <v>0</v>
      </c>
      <c r="L36" s="7">
        <f t="shared" si="26"/>
        <v>0</v>
      </c>
      <c r="M36" s="7">
        <f t="shared" si="26"/>
        <v>0</v>
      </c>
      <c r="N36" s="7">
        <f t="shared" si="26"/>
        <v>0</v>
      </c>
      <c r="O36" s="71"/>
      <c r="P36" s="71"/>
      <c r="Q36" s="71"/>
      <c r="R36" s="71"/>
      <c r="S36" s="71"/>
      <c r="T36" s="71"/>
      <c r="U36" s="71"/>
      <c r="V36" s="71"/>
      <c r="W36" s="71"/>
      <c r="X36" s="71"/>
    </row>
    <row r="37" spans="1:24" ht="32.25" customHeight="1">
      <c r="A37" s="50" t="s">
        <v>104</v>
      </c>
      <c r="B37" s="65" t="s">
        <v>264</v>
      </c>
      <c r="C37" s="67" t="s">
        <v>148</v>
      </c>
      <c r="D37" s="67" t="s">
        <v>258</v>
      </c>
      <c r="E37" s="69" t="s">
        <v>31</v>
      </c>
      <c r="F37" s="56" t="s">
        <v>15</v>
      </c>
      <c r="G37" s="40">
        <f t="shared" ref="G37:G40" si="27">SUM(H37:N37)</f>
        <v>1131434.8800000001</v>
      </c>
      <c r="H37" s="24">
        <f t="shared" ref="H37:N37" si="28">H38+H39+H40</f>
        <v>401756.43</v>
      </c>
      <c r="I37" s="24">
        <f t="shared" si="28"/>
        <v>285684.92000000004</v>
      </c>
      <c r="J37" s="7">
        <f t="shared" si="28"/>
        <v>43993.53</v>
      </c>
      <c r="K37" s="7">
        <f t="shared" si="28"/>
        <v>100000</v>
      </c>
      <c r="L37" s="7">
        <f t="shared" si="28"/>
        <v>100000</v>
      </c>
      <c r="M37" s="7">
        <f t="shared" si="28"/>
        <v>100000</v>
      </c>
      <c r="N37" s="7">
        <f t="shared" si="28"/>
        <v>100000</v>
      </c>
      <c r="O37" s="70" t="s">
        <v>14</v>
      </c>
      <c r="P37" s="71" t="s">
        <v>14</v>
      </c>
      <c r="Q37" s="71" t="s">
        <v>14</v>
      </c>
      <c r="R37" s="71" t="s">
        <v>14</v>
      </c>
      <c r="S37" s="71" t="s">
        <v>14</v>
      </c>
      <c r="T37" s="71" t="s">
        <v>14</v>
      </c>
      <c r="U37" s="71" t="s">
        <v>14</v>
      </c>
      <c r="V37" s="71" t="s">
        <v>14</v>
      </c>
      <c r="W37" s="71" t="s">
        <v>14</v>
      </c>
      <c r="X37" s="71" t="s">
        <v>14</v>
      </c>
    </row>
    <row r="38" spans="1:24" ht="47.25" customHeight="1">
      <c r="A38" s="51"/>
      <c r="B38" s="66"/>
      <c r="C38" s="68"/>
      <c r="D38" s="68"/>
      <c r="E38" s="69"/>
      <c r="F38" s="56" t="s">
        <v>34</v>
      </c>
      <c r="G38" s="40">
        <f t="shared" si="27"/>
        <v>685746.78</v>
      </c>
      <c r="H38" s="24">
        <f t="shared" ref="H38:N38" si="29">H62+H66</f>
        <v>102756.43</v>
      </c>
      <c r="I38" s="24">
        <f t="shared" si="29"/>
        <v>138996.82</v>
      </c>
      <c r="J38" s="7">
        <f t="shared" si="29"/>
        <v>43993.53</v>
      </c>
      <c r="K38" s="7">
        <f t="shared" si="29"/>
        <v>100000</v>
      </c>
      <c r="L38" s="7">
        <f t="shared" si="29"/>
        <v>100000</v>
      </c>
      <c r="M38" s="7">
        <f t="shared" si="29"/>
        <v>100000</v>
      </c>
      <c r="N38" s="7">
        <f t="shared" si="29"/>
        <v>100000</v>
      </c>
      <c r="O38" s="71"/>
      <c r="P38" s="71"/>
      <c r="Q38" s="71"/>
      <c r="R38" s="71"/>
      <c r="S38" s="71"/>
      <c r="T38" s="71"/>
      <c r="U38" s="71"/>
      <c r="V38" s="71"/>
      <c r="W38" s="71"/>
      <c r="X38" s="71"/>
    </row>
    <row r="39" spans="1:24" ht="42.75" customHeight="1">
      <c r="A39" s="51"/>
      <c r="B39" s="66"/>
      <c r="C39" s="68"/>
      <c r="D39" s="68"/>
      <c r="E39" s="69"/>
      <c r="F39" s="56" t="s">
        <v>32</v>
      </c>
      <c r="G39" s="40">
        <f t="shared" si="27"/>
        <v>445688.1</v>
      </c>
      <c r="H39" s="24">
        <f t="shared" ref="H39:N39" si="30">H63+H67</f>
        <v>299000</v>
      </c>
      <c r="I39" s="24">
        <f t="shared" si="30"/>
        <v>146688.1</v>
      </c>
      <c r="J39" s="7">
        <f t="shared" si="30"/>
        <v>0</v>
      </c>
      <c r="K39" s="7">
        <f t="shared" si="30"/>
        <v>0</v>
      </c>
      <c r="L39" s="7">
        <f t="shared" si="30"/>
        <v>0</v>
      </c>
      <c r="M39" s="7">
        <f t="shared" si="30"/>
        <v>0</v>
      </c>
      <c r="N39" s="7">
        <f t="shared" si="30"/>
        <v>0</v>
      </c>
      <c r="O39" s="71"/>
      <c r="P39" s="71"/>
      <c r="Q39" s="71"/>
      <c r="R39" s="71"/>
      <c r="S39" s="71"/>
      <c r="T39" s="71"/>
      <c r="U39" s="71"/>
      <c r="V39" s="71"/>
      <c r="W39" s="71"/>
      <c r="X39" s="71"/>
    </row>
    <row r="40" spans="1:24" ht="41.25" customHeight="1">
      <c r="A40" s="51"/>
      <c r="B40" s="66"/>
      <c r="C40" s="68"/>
      <c r="D40" s="68"/>
      <c r="E40" s="69"/>
      <c r="F40" s="57" t="s">
        <v>33</v>
      </c>
      <c r="G40" s="40">
        <f t="shared" si="27"/>
        <v>0</v>
      </c>
      <c r="H40" s="24">
        <f t="shared" ref="H40:N40" si="31">H64+H68</f>
        <v>0</v>
      </c>
      <c r="I40" s="24">
        <f t="shared" si="31"/>
        <v>0</v>
      </c>
      <c r="J40" s="7">
        <f t="shared" si="31"/>
        <v>0</v>
      </c>
      <c r="K40" s="7">
        <f t="shared" si="31"/>
        <v>0</v>
      </c>
      <c r="L40" s="7">
        <f t="shared" si="31"/>
        <v>0</v>
      </c>
      <c r="M40" s="7">
        <f t="shared" si="31"/>
        <v>0</v>
      </c>
      <c r="N40" s="7">
        <f t="shared" si="31"/>
        <v>0</v>
      </c>
      <c r="O40" s="71"/>
      <c r="P40" s="71"/>
      <c r="Q40" s="71"/>
      <c r="R40" s="71"/>
      <c r="S40" s="71"/>
      <c r="T40" s="71"/>
      <c r="U40" s="71"/>
      <c r="V40" s="71"/>
      <c r="W40" s="71"/>
      <c r="X40" s="71"/>
    </row>
    <row r="41" spans="1:24" ht="32.25" customHeight="1">
      <c r="A41" s="50" t="s">
        <v>105</v>
      </c>
      <c r="B41" s="65" t="s">
        <v>265</v>
      </c>
      <c r="C41" s="67" t="s">
        <v>148</v>
      </c>
      <c r="D41" s="67" t="s">
        <v>258</v>
      </c>
      <c r="E41" s="69" t="s">
        <v>31</v>
      </c>
      <c r="F41" s="56" t="s">
        <v>15</v>
      </c>
      <c r="G41" s="40">
        <f t="shared" ref="G41:G44" si="32">SUM(H41:N41)</f>
        <v>1131434.8800000001</v>
      </c>
      <c r="H41" s="24">
        <f t="shared" ref="H41:N41" si="33">H42+H43+H44</f>
        <v>401756.43</v>
      </c>
      <c r="I41" s="24">
        <f t="shared" si="33"/>
        <v>285684.92000000004</v>
      </c>
      <c r="J41" s="7">
        <f t="shared" si="33"/>
        <v>43993.53</v>
      </c>
      <c r="K41" s="7">
        <f t="shared" si="33"/>
        <v>100000</v>
      </c>
      <c r="L41" s="7">
        <f t="shared" si="33"/>
        <v>100000</v>
      </c>
      <c r="M41" s="7">
        <f t="shared" si="33"/>
        <v>100000</v>
      </c>
      <c r="N41" s="7">
        <f t="shared" si="33"/>
        <v>100000</v>
      </c>
      <c r="O41" s="70" t="s">
        <v>14</v>
      </c>
      <c r="P41" s="71" t="s">
        <v>14</v>
      </c>
      <c r="Q41" s="71" t="s">
        <v>14</v>
      </c>
      <c r="R41" s="71" t="s">
        <v>14</v>
      </c>
      <c r="S41" s="71" t="s">
        <v>14</v>
      </c>
      <c r="T41" s="71" t="s">
        <v>14</v>
      </c>
      <c r="U41" s="71" t="s">
        <v>14</v>
      </c>
      <c r="V41" s="71" t="s">
        <v>14</v>
      </c>
      <c r="W41" s="71" t="s">
        <v>14</v>
      </c>
      <c r="X41" s="71" t="s">
        <v>14</v>
      </c>
    </row>
    <row r="42" spans="1:24" ht="47.25" customHeight="1">
      <c r="A42" s="51"/>
      <c r="B42" s="66"/>
      <c r="C42" s="68"/>
      <c r="D42" s="68"/>
      <c r="E42" s="69"/>
      <c r="F42" s="56" t="s">
        <v>34</v>
      </c>
      <c r="G42" s="40">
        <f t="shared" si="32"/>
        <v>685746.78</v>
      </c>
      <c r="H42" s="24">
        <f t="shared" ref="H42:N42" si="34">H62+H66</f>
        <v>102756.43</v>
      </c>
      <c r="I42" s="24">
        <f t="shared" si="34"/>
        <v>138996.82</v>
      </c>
      <c r="J42" s="7">
        <f t="shared" si="34"/>
        <v>43993.53</v>
      </c>
      <c r="K42" s="7">
        <f t="shared" si="34"/>
        <v>100000</v>
      </c>
      <c r="L42" s="7">
        <f t="shared" si="34"/>
        <v>100000</v>
      </c>
      <c r="M42" s="7">
        <f t="shared" si="34"/>
        <v>100000</v>
      </c>
      <c r="N42" s="7">
        <f t="shared" si="34"/>
        <v>100000</v>
      </c>
      <c r="O42" s="71"/>
      <c r="P42" s="71"/>
      <c r="Q42" s="71"/>
      <c r="R42" s="71"/>
      <c r="S42" s="71"/>
      <c r="T42" s="71"/>
      <c r="U42" s="71"/>
      <c r="V42" s="71"/>
      <c r="W42" s="71"/>
      <c r="X42" s="71"/>
    </row>
    <row r="43" spans="1:24" ht="42.75" customHeight="1">
      <c r="A43" s="51"/>
      <c r="B43" s="66"/>
      <c r="C43" s="68"/>
      <c r="D43" s="68"/>
      <c r="E43" s="69"/>
      <c r="F43" s="56" t="s">
        <v>32</v>
      </c>
      <c r="G43" s="40">
        <f t="shared" si="32"/>
        <v>445688.1</v>
      </c>
      <c r="H43" s="24">
        <f t="shared" ref="H43:N43" si="35">H63+H67</f>
        <v>299000</v>
      </c>
      <c r="I43" s="24">
        <f t="shared" si="35"/>
        <v>146688.1</v>
      </c>
      <c r="J43" s="7">
        <f t="shared" si="35"/>
        <v>0</v>
      </c>
      <c r="K43" s="7">
        <f t="shared" si="35"/>
        <v>0</v>
      </c>
      <c r="L43" s="7">
        <f t="shared" si="35"/>
        <v>0</v>
      </c>
      <c r="M43" s="7">
        <f t="shared" si="35"/>
        <v>0</v>
      </c>
      <c r="N43" s="7">
        <f t="shared" si="35"/>
        <v>0</v>
      </c>
      <c r="O43" s="71"/>
      <c r="P43" s="71"/>
      <c r="Q43" s="71"/>
      <c r="R43" s="71"/>
      <c r="S43" s="71"/>
      <c r="T43" s="71"/>
      <c r="U43" s="71"/>
      <c r="V43" s="71"/>
      <c r="W43" s="71"/>
      <c r="X43" s="71"/>
    </row>
    <row r="44" spans="1:24" ht="41.25" customHeight="1">
      <c r="A44" s="51"/>
      <c r="B44" s="66"/>
      <c r="C44" s="68"/>
      <c r="D44" s="68"/>
      <c r="E44" s="69"/>
      <c r="F44" s="57" t="s">
        <v>33</v>
      </c>
      <c r="G44" s="40">
        <f t="shared" si="32"/>
        <v>0</v>
      </c>
      <c r="H44" s="24">
        <f t="shared" ref="H44:N44" si="36">H64+H68</f>
        <v>0</v>
      </c>
      <c r="I44" s="24">
        <f t="shared" si="36"/>
        <v>0</v>
      </c>
      <c r="J44" s="7">
        <f t="shared" si="36"/>
        <v>0</v>
      </c>
      <c r="K44" s="7">
        <f t="shared" si="36"/>
        <v>0</v>
      </c>
      <c r="L44" s="7">
        <f t="shared" si="36"/>
        <v>0</v>
      </c>
      <c r="M44" s="7">
        <f t="shared" si="36"/>
        <v>0</v>
      </c>
      <c r="N44" s="7">
        <f t="shared" si="36"/>
        <v>0</v>
      </c>
      <c r="O44" s="71"/>
      <c r="P44" s="71"/>
      <c r="Q44" s="71"/>
      <c r="R44" s="71"/>
      <c r="S44" s="71"/>
      <c r="T44" s="71"/>
      <c r="U44" s="71"/>
      <c r="V44" s="71"/>
      <c r="W44" s="71"/>
      <c r="X44" s="71"/>
    </row>
    <row r="45" spans="1:24" ht="32.25" customHeight="1">
      <c r="A45" s="50" t="s">
        <v>106</v>
      </c>
      <c r="B45" s="65" t="s">
        <v>266</v>
      </c>
      <c r="C45" s="67" t="s">
        <v>148</v>
      </c>
      <c r="D45" s="67" t="s">
        <v>258</v>
      </c>
      <c r="E45" s="69" t="s">
        <v>31</v>
      </c>
      <c r="F45" s="56" t="s">
        <v>15</v>
      </c>
      <c r="G45" s="40">
        <f t="shared" ref="G45:G48" si="37">SUM(H45:N45)</f>
        <v>1131434.8800000001</v>
      </c>
      <c r="H45" s="24">
        <f t="shared" ref="H45:N45" si="38">H46+H47+H48</f>
        <v>401756.43</v>
      </c>
      <c r="I45" s="24">
        <f t="shared" si="38"/>
        <v>285684.92000000004</v>
      </c>
      <c r="J45" s="7">
        <f t="shared" si="38"/>
        <v>43993.53</v>
      </c>
      <c r="K45" s="7">
        <f t="shared" si="38"/>
        <v>100000</v>
      </c>
      <c r="L45" s="7">
        <f t="shared" si="38"/>
        <v>100000</v>
      </c>
      <c r="M45" s="7">
        <f t="shared" si="38"/>
        <v>100000</v>
      </c>
      <c r="N45" s="7">
        <f t="shared" si="38"/>
        <v>100000</v>
      </c>
      <c r="O45" s="70" t="s">
        <v>14</v>
      </c>
      <c r="P45" s="71" t="s">
        <v>14</v>
      </c>
      <c r="Q45" s="71" t="s">
        <v>14</v>
      </c>
      <c r="R45" s="71" t="s">
        <v>14</v>
      </c>
      <c r="S45" s="71" t="s">
        <v>14</v>
      </c>
      <c r="T45" s="71" t="s">
        <v>14</v>
      </c>
      <c r="U45" s="71" t="s">
        <v>14</v>
      </c>
      <c r="V45" s="71" t="s">
        <v>14</v>
      </c>
      <c r="W45" s="71" t="s">
        <v>14</v>
      </c>
      <c r="X45" s="71" t="s">
        <v>14</v>
      </c>
    </row>
    <row r="46" spans="1:24" ht="47.25" customHeight="1">
      <c r="A46" s="51"/>
      <c r="B46" s="66"/>
      <c r="C46" s="68"/>
      <c r="D46" s="68"/>
      <c r="E46" s="69"/>
      <c r="F46" s="56" t="s">
        <v>34</v>
      </c>
      <c r="G46" s="40">
        <f t="shared" si="37"/>
        <v>685746.78</v>
      </c>
      <c r="H46" s="24">
        <f t="shared" ref="H46:N46" si="39">H62+H66</f>
        <v>102756.43</v>
      </c>
      <c r="I46" s="24">
        <f t="shared" si="39"/>
        <v>138996.82</v>
      </c>
      <c r="J46" s="7">
        <f t="shared" si="39"/>
        <v>43993.53</v>
      </c>
      <c r="K46" s="7">
        <f t="shared" si="39"/>
        <v>100000</v>
      </c>
      <c r="L46" s="7">
        <f t="shared" si="39"/>
        <v>100000</v>
      </c>
      <c r="M46" s="7">
        <f t="shared" si="39"/>
        <v>100000</v>
      </c>
      <c r="N46" s="7">
        <f t="shared" si="39"/>
        <v>100000</v>
      </c>
      <c r="O46" s="71"/>
      <c r="P46" s="71"/>
      <c r="Q46" s="71"/>
      <c r="R46" s="71"/>
      <c r="S46" s="71"/>
      <c r="T46" s="71"/>
      <c r="U46" s="71"/>
      <c r="V46" s="71"/>
      <c r="W46" s="71"/>
      <c r="X46" s="71"/>
    </row>
    <row r="47" spans="1:24" ht="42.75" customHeight="1">
      <c r="A47" s="51"/>
      <c r="B47" s="66"/>
      <c r="C47" s="68"/>
      <c r="D47" s="68"/>
      <c r="E47" s="69"/>
      <c r="F47" s="56" t="s">
        <v>32</v>
      </c>
      <c r="G47" s="40">
        <f t="shared" si="37"/>
        <v>445688.1</v>
      </c>
      <c r="H47" s="24">
        <f t="shared" ref="H47:N47" si="40">H63+H67</f>
        <v>299000</v>
      </c>
      <c r="I47" s="24">
        <f t="shared" si="40"/>
        <v>146688.1</v>
      </c>
      <c r="J47" s="7">
        <f t="shared" si="40"/>
        <v>0</v>
      </c>
      <c r="K47" s="7">
        <f t="shared" si="40"/>
        <v>0</v>
      </c>
      <c r="L47" s="7">
        <f t="shared" si="40"/>
        <v>0</v>
      </c>
      <c r="M47" s="7">
        <f t="shared" si="40"/>
        <v>0</v>
      </c>
      <c r="N47" s="7">
        <f t="shared" si="40"/>
        <v>0</v>
      </c>
      <c r="O47" s="71"/>
      <c r="P47" s="71"/>
      <c r="Q47" s="71"/>
      <c r="R47" s="71"/>
      <c r="S47" s="71"/>
      <c r="T47" s="71"/>
      <c r="U47" s="71"/>
      <c r="V47" s="71"/>
      <c r="W47" s="71"/>
      <c r="X47" s="71"/>
    </row>
    <row r="48" spans="1:24" ht="41.25" customHeight="1">
      <c r="A48" s="51"/>
      <c r="B48" s="66"/>
      <c r="C48" s="68"/>
      <c r="D48" s="68"/>
      <c r="E48" s="69"/>
      <c r="F48" s="57" t="s">
        <v>33</v>
      </c>
      <c r="G48" s="40">
        <f t="shared" si="37"/>
        <v>0</v>
      </c>
      <c r="H48" s="24">
        <f t="shared" ref="H48:N48" si="41">H64+H68</f>
        <v>0</v>
      </c>
      <c r="I48" s="24">
        <f t="shared" si="41"/>
        <v>0</v>
      </c>
      <c r="J48" s="7">
        <f t="shared" si="41"/>
        <v>0</v>
      </c>
      <c r="K48" s="7">
        <f t="shared" si="41"/>
        <v>0</v>
      </c>
      <c r="L48" s="7">
        <f t="shared" si="41"/>
        <v>0</v>
      </c>
      <c r="M48" s="7">
        <f t="shared" si="41"/>
        <v>0</v>
      </c>
      <c r="N48" s="7">
        <f t="shared" si="41"/>
        <v>0</v>
      </c>
      <c r="O48" s="71"/>
      <c r="P48" s="71"/>
      <c r="Q48" s="71"/>
      <c r="R48" s="71"/>
      <c r="S48" s="71"/>
      <c r="T48" s="71"/>
      <c r="U48" s="71"/>
      <c r="V48" s="71"/>
      <c r="W48" s="71"/>
      <c r="X48" s="71"/>
    </row>
    <row r="49" spans="1:24" ht="32.25" customHeight="1">
      <c r="A49" s="62" t="s">
        <v>107</v>
      </c>
      <c r="B49" s="65" t="s">
        <v>267</v>
      </c>
      <c r="C49" s="67" t="s">
        <v>148</v>
      </c>
      <c r="D49" s="67" t="s">
        <v>258</v>
      </c>
      <c r="E49" s="69" t="s">
        <v>31</v>
      </c>
      <c r="F49" s="56" t="s">
        <v>15</v>
      </c>
      <c r="G49" s="40">
        <f t="shared" ref="G49:G52" si="42">SUM(H49:N49)</f>
        <v>5358531.1500000004</v>
      </c>
      <c r="H49" s="24">
        <f t="shared" ref="H49:N49" si="43">H50+H51+H52</f>
        <v>1062017.9100000001</v>
      </c>
      <c r="I49" s="24">
        <f t="shared" si="43"/>
        <v>1126724.8700000001</v>
      </c>
      <c r="J49" s="7">
        <f t="shared" si="43"/>
        <v>909347.71</v>
      </c>
      <c r="K49" s="7">
        <f t="shared" si="43"/>
        <v>1054440.6599999999</v>
      </c>
      <c r="L49" s="7">
        <f t="shared" si="43"/>
        <v>392000</v>
      </c>
      <c r="M49" s="7">
        <f t="shared" si="43"/>
        <v>392000</v>
      </c>
      <c r="N49" s="7">
        <f t="shared" si="43"/>
        <v>422000</v>
      </c>
      <c r="O49" s="70" t="s">
        <v>14</v>
      </c>
      <c r="P49" s="71" t="s">
        <v>14</v>
      </c>
      <c r="Q49" s="71" t="s">
        <v>14</v>
      </c>
      <c r="R49" s="71" t="s">
        <v>14</v>
      </c>
      <c r="S49" s="71" t="s">
        <v>14</v>
      </c>
      <c r="T49" s="71" t="s">
        <v>14</v>
      </c>
      <c r="U49" s="71" t="s">
        <v>14</v>
      </c>
      <c r="V49" s="71" t="s">
        <v>14</v>
      </c>
      <c r="W49" s="71" t="s">
        <v>14</v>
      </c>
      <c r="X49" s="71" t="s">
        <v>14</v>
      </c>
    </row>
    <row r="50" spans="1:24" ht="47.25" customHeight="1">
      <c r="A50" s="63"/>
      <c r="B50" s="66"/>
      <c r="C50" s="68"/>
      <c r="D50" s="68"/>
      <c r="E50" s="69"/>
      <c r="F50" s="56" t="s">
        <v>34</v>
      </c>
      <c r="G50" s="40">
        <f t="shared" si="42"/>
        <v>4405078.75</v>
      </c>
      <c r="H50" s="24">
        <f t="shared" ref="H50:N50" si="44">H66+H70</f>
        <v>387917.91000000003</v>
      </c>
      <c r="I50" s="24">
        <f t="shared" si="44"/>
        <v>871587.57000000007</v>
      </c>
      <c r="J50" s="7">
        <f t="shared" si="44"/>
        <v>885132.61</v>
      </c>
      <c r="K50" s="7">
        <f t="shared" si="44"/>
        <v>1054440.6599999999</v>
      </c>
      <c r="L50" s="7">
        <f t="shared" si="44"/>
        <v>392000</v>
      </c>
      <c r="M50" s="7">
        <f t="shared" si="44"/>
        <v>392000</v>
      </c>
      <c r="N50" s="7">
        <f t="shared" si="44"/>
        <v>422000</v>
      </c>
      <c r="O50" s="71"/>
      <c r="P50" s="71"/>
      <c r="Q50" s="71"/>
      <c r="R50" s="71"/>
      <c r="S50" s="71"/>
      <c r="T50" s="71"/>
      <c r="U50" s="71"/>
      <c r="V50" s="71"/>
      <c r="W50" s="71"/>
      <c r="X50" s="71"/>
    </row>
    <row r="51" spans="1:24" ht="42.75" customHeight="1">
      <c r="A51" s="63"/>
      <c r="B51" s="66"/>
      <c r="C51" s="68"/>
      <c r="D51" s="68"/>
      <c r="E51" s="69"/>
      <c r="F51" s="56" t="s">
        <v>32</v>
      </c>
      <c r="G51" s="40">
        <f t="shared" si="42"/>
        <v>953452.4</v>
      </c>
      <c r="H51" s="24">
        <f t="shared" ref="H51:N51" si="45">H67+H71</f>
        <v>674100</v>
      </c>
      <c r="I51" s="24">
        <f t="shared" si="45"/>
        <v>255137.3</v>
      </c>
      <c r="J51" s="7">
        <f t="shared" si="45"/>
        <v>24215.1</v>
      </c>
      <c r="K51" s="7">
        <f t="shared" si="45"/>
        <v>0</v>
      </c>
      <c r="L51" s="7">
        <f t="shared" si="45"/>
        <v>0</v>
      </c>
      <c r="M51" s="7">
        <f t="shared" si="45"/>
        <v>0</v>
      </c>
      <c r="N51" s="7">
        <f t="shared" si="45"/>
        <v>0</v>
      </c>
      <c r="O51" s="71"/>
      <c r="P51" s="71"/>
      <c r="Q51" s="71"/>
      <c r="R51" s="71"/>
      <c r="S51" s="71"/>
      <c r="T51" s="71"/>
      <c r="U51" s="71"/>
      <c r="V51" s="71"/>
      <c r="W51" s="71"/>
      <c r="X51" s="71"/>
    </row>
    <row r="52" spans="1:24" ht="41.25" customHeight="1">
      <c r="A52" s="63"/>
      <c r="B52" s="66"/>
      <c r="C52" s="68"/>
      <c r="D52" s="68"/>
      <c r="E52" s="69"/>
      <c r="F52" s="57" t="s">
        <v>33</v>
      </c>
      <c r="G52" s="40">
        <f t="shared" si="42"/>
        <v>0</v>
      </c>
      <c r="H52" s="24">
        <f t="shared" ref="H52:N52" si="46">H68+H72</f>
        <v>0</v>
      </c>
      <c r="I52" s="24">
        <f t="shared" si="46"/>
        <v>0</v>
      </c>
      <c r="J52" s="7">
        <f t="shared" si="46"/>
        <v>0</v>
      </c>
      <c r="K52" s="7">
        <f t="shared" si="46"/>
        <v>0</v>
      </c>
      <c r="L52" s="7">
        <f t="shared" si="46"/>
        <v>0</v>
      </c>
      <c r="M52" s="7">
        <f t="shared" si="46"/>
        <v>0</v>
      </c>
      <c r="N52" s="7">
        <f t="shared" si="46"/>
        <v>0</v>
      </c>
      <c r="O52" s="71"/>
      <c r="P52" s="71"/>
      <c r="Q52" s="71"/>
      <c r="R52" s="71"/>
      <c r="S52" s="71"/>
      <c r="T52" s="71"/>
      <c r="U52" s="71"/>
      <c r="V52" s="71"/>
      <c r="W52" s="71"/>
      <c r="X52" s="71"/>
    </row>
    <row r="53" spans="1:24" ht="32.25" customHeight="1">
      <c r="A53" s="62" t="s">
        <v>108</v>
      </c>
      <c r="B53" s="65" t="s">
        <v>268</v>
      </c>
      <c r="C53" s="67" t="s">
        <v>148</v>
      </c>
      <c r="D53" s="67" t="s">
        <v>258</v>
      </c>
      <c r="E53" s="69" t="s">
        <v>31</v>
      </c>
      <c r="F53" s="56" t="s">
        <v>15</v>
      </c>
      <c r="G53" s="40">
        <f t="shared" ref="G53:G56" si="47">SUM(H53:N53)</f>
        <v>5358531.1500000004</v>
      </c>
      <c r="H53" s="24">
        <f t="shared" ref="H53:N53" si="48">H54+H55+H56</f>
        <v>1062017.9100000001</v>
      </c>
      <c r="I53" s="24">
        <f t="shared" si="48"/>
        <v>1126724.8700000001</v>
      </c>
      <c r="J53" s="7">
        <f t="shared" si="48"/>
        <v>909347.71</v>
      </c>
      <c r="K53" s="7">
        <f t="shared" si="48"/>
        <v>1054440.6599999999</v>
      </c>
      <c r="L53" s="7">
        <f t="shared" si="48"/>
        <v>392000</v>
      </c>
      <c r="M53" s="7">
        <f t="shared" si="48"/>
        <v>392000</v>
      </c>
      <c r="N53" s="7">
        <f t="shared" si="48"/>
        <v>422000</v>
      </c>
      <c r="O53" s="70" t="s">
        <v>14</v>
      </c>
      <c r="P53" s="71" t="s">
        <v>14</v>
      </c>
      <c r="Q53" s="71" t="s">
        <v>14</v>
      </c>
      <c r="R53" s="71" t="s">
        <v>14</v>
      </c>
      <c r="S53" s="71" t="s">
        <v>14</v>
      </c>
      <c r="T53" s="71" t="s">
        <v>14</v>
      </c>
      <c r="U53" s="71" t="s">
        <v>14</v>
      </c>
      <c r="V53" s="71" t="s">
        <v>14</v>
      </c>
      <c r="W53" s="71" t="s">
        <v>14</v>
      </c>
      <c r="X53" s="71" t="s">
        <v>14</v>
      </c>
    </row>
    <row r="54" spans="1:24" ht="47.25" customHeight="1">
      <c r="A54" s="63"/>
      <c r="B54" s="66"/>
      <c r="C54" s="68"/>
      <c r="D54" s="68"/>
      <c r="E54" s="69"/>
      <c r="F54" s="56" t="s">
        <v>34</v>
      </c>
      <c r="G54" s="40">
        <f t="shared" si="47"/>
        <v>4405078.75</v>
      </c>
      <c r="H54" s="24">
        <f t="shared" ref="H54:N54" si="49">H66+H70</f>
        <v>387917.91000000003</v>
      </c>
      <c r="I54" s="24">
        <f t="shared" si="49"/>
        <v>871587.57000000007</v>
      </c>
      <c r="J54" s="7">
        <f t="shared" si="49"/>
        <v>885132.61</v>
      </c>
      <c r="K54" s="7">
        <f t="shared" si="49"/>
        <v>1054440.6599999999</v>
      </c>
      <c r="L54" s="7">
        <f t="shared" si="49"/>
        <v>392000</v>
      </c>
      <c r="M54" s="7">
        <f t="shared" si="49"/>
        <v>392000</v>
      </c>
      <c r="N54" s="7">
        <f t="shared" si="49"/>
        <v>422000</v>
      </c>
      <c r="O54" s="71"/>
      <c r="P54" s="71"/>
      <c r="Q54" s="71"/>
      <c r="R54" s="71"/>
      <c r="S54" s="71"/>
      <c r="T54" s="71"/>
      <c r="U54" s="71"/>
      <c r="V54" s="71"/>
      <c r="W54" s="71"/>
      <c r="X54" s="71"/>
    </row>
    <row r="55" spans="1:24" ht="42.75" customHeight="1">
      <c r="A55" s="63"/>
      <c r="B55" s="66"/>
      <c r="C55" s="68"/>
      <c r="D55" s="68"/>
      <c r="E55" s="69"/>
      <c r="F55" s="56" t="s">
        <v>32</v>
      </c>
      <c r="G55" s="40">
        <f t="shared" si="47"/>
        <v>953452.4</v>
      </c>
      <c r="H55" s="24">
        <f t="shared" ref="H55:N55" si="50">H67+H71</f>
        <v>674100</v>
      </c>
      <c r="I55" s="24">
        <f t="shared" si="50"/>
        <v>255137.3</v>
      </c>
      <c r="J55" s="7">
        <f t="shared" si="50"/>
        <v>24215.1</v>
      </c>
      <c r="K55" s="7">
        <f t="shared" si="50"/>
        <v>0</v>
      </c>
      <c r="L55" s="7">
        <f t="shared" si="50"/>
        <v>0</v>
      </c>
      <c r="M55" s="7">
        <f t="shared" si="50"/>
        <v>0</v>
      </c>
      <c r="N55" s="7">
        <f t="shared" si="50"/>
        <v>0</v>
      </c>
      <c r="O55" s="71"/>
      <c r="P55" s="71"/>
      <c r="Q55" s="71"/>
      <c r="R55" s="71"/>
      <c r="S55" s="71"/>
      <c r="T55" s="71"/>
      <c r="U55" s="71"/>
      <c r="V55" s="71"/>
      <c r="W55" s="71"/>
      <c r="X55" s="71"/>
    </row>
    <row r="56" spans="1:24" ht="41.25" customHeight="1">
      <c r="A56" s="63"/>
      <c r="B56" s="66"/>
      <c r="C56" s="68"/>
      <c r="D56" s="68"/>
      <c r="E56" s="69"/>
      <c r="F56" s="57" t="s">
        <v>33</v>
      </c>
      <c r="G56" s="40">
        <f t="shared" si="47"/>
        <v>0</v>
      </c>
      <c r="H56" s="24">
        <f t="shared" ref="H56:N56" si="51">H68+H72</f>
        <v>0</v>
      </c>
      <c r="I56" s="24">
        <f t="shared" si="51"/>
        <v>0</v>
      </c>
      <c r="J56" s="7">
        <f t="shared" si="51"/>
        <v>0</v>
      </c>
      <c r="K56" s="7">
        <f t="shared" si="51"/>
        <v>0</v>
      </c>
      <c r="L56" s="7">
        <f t="shared" si="51"/>
        <v>0</v>
      </c>
      <c r="M56" s="7">
        <f t="shared" si="51"/>
        <v>0</v>
      </c>
      <c r="N56" s="7">
        <f t="shared" si="51"/>
        <v>0</v>
      </c>
      <c r="O56" s="71"/>
      <c r="P56" s="71"/>
      <c r="Q56" s="71"/>
      <c r="R56" s="71"/>
      <c r="S56" s="71"/>
      <c r="T56" s="71"/>
      <c r="U56" s="71"/>
      <c r="V56" s="71"/>
      <c r="W56" s="71"/>
      <c r="X56" s="71"/>
    </row>
    <row r="57" spans="1:24" ht="32.25" customHeight="1">
      <c r="A57" s="62" t="s">
        <v>70</v>
      </c>
      <c r="B57" s="65" t="s">
        <v>67</v>
      </c>
      <c r="C57" s="67" t="s">
        <v>148</v>
      </c>
      <c r="D57" s="67" t="s">
        <v>258</v>
      </c>
      <c r="E57" s="69" t="s">
        <v>31</v>
      </c>
      <c r="F57" s="41" t="s">
        <v>15</v>
      </c>
      <c r="G57" s="40">
        <f t="shared" si="6"/>
        <v>1131434.8800000001</v>
      </c>
      <c r="H57" s="24">
        <f t="shared" ref="H57:K57" si="52">H58+H59+H60</f>
        <v>401756.43</v>
      </c>
      <c r="I57" s="24">
        <f t="shared" si="52"/>
        <v>285684.92000000004</v>
      </c>
      <c r="J57" s="7">
        <f t="shared" si="52"/>
        <v>43993.53</v>
      </c>
      <c r="K57" s="7">
        <f t="shared" si="52"/>
        <v>100000</v>
      </c>
      <c r="L57" s="7">
        <f t="shared" ref="L57:M57" si="53">L58+L59+L60</f>
        <v>100000</v>
      </c>
      <c r="M57" s="7">
        <f t="shared" si="53"/>
        <v>100000</v>
      </c>
      <c r="N57" s="7">
        <f t="shared" ref="N57" si="54">N58+N59+N60</f>
        <v>100000</v>
      </c>
      <c r="O57" s="70" t="s">
        <v>14</v>
      </c>
      <c r="P57" s="71" t="s">
        <v>14</v>
      </c>
      <c r="Q57" s="71" t="s">
        <v>14</v>
      </c>
      <c r="R57" s="71" t="s">
        <v>14</v>
      </c>
      <c r="S57" s="71" t="s">
        <v>14</v>
      </c>
      <c r="T57" s="71" t="s">
        <v>14</v>
      </c>
      <c r="U57" s="71" t="s">
        <v>14</v>
      </c>
      <c r="V57" s="71" t="s">
        <v>14</v>
      </c>
      <c r="W57" s="71" t="s">
        <v>14</v>
      </c>
      <c r="X57" s="71" t="s">
        <v>14</v>
      </c>
    </row>
    <row r="58" spans="1:24" ht="47.25" customHeight="1">
      <c r="A58" s="63"/>
      <c r="B58" s="66"/>
      <c r="C58" s="68"/>
      <c r="D58" s="68"/>
      <c r="E58" s="69"/>
      <c r="F58" s="41" t="s">
        <v>34</v>
      </c>
      <c r="G58" s="40">
        <f t="shared" si="6"/>
        <v>685746.78</v>
      </c>
      <c r="H58" s="24">
        <f t="shared" ref="H58:L58" si="55">H62+H66</f>
        <v>102756.43</v>
      </c>
      <c r="I58" s="24">
        <f t="shared" si="55"/>
        <v>138996.82</v>
      </c>
      <c r="J58" s="7">
        <f t="shared" si="55"/>
        <v>43993.53</v>
      </c>
      <c r="K58" s="7">
        <f t="shared" si="55"/>
        <v>100000</v>
      </c>
      <c r="L58" s="7">
        <f t="shared" si="55"/>
        <v>100000</v>
      </c>
      <c r="M58" s="7">
        <f t="shared" ref="M58:N58" si="56">M62+M66</f>
        <v>100000</v>
      </c>
      <c r="N58" s="7">
        <f t="shared" si="56"/>
        <v>100000</v>
      </c>
      <c r="O58" s="71"/>
      <c r="P58" s="71"/>
      <c r="Q58" s="71"/>
      <c r="R58" s="71"/>
      <c r="S58" s="71"/>
      <c r="T58" s="71"/>
      <c r="U58" s="71"/>
      <c r="V58" s="71"/>
      <c r="W58" s="71"/>
      <c r="X58" s="71"/>
    </row>
    <row r="59" spans="1:24" ht="42.75" customHeight="1">
      <c r="A59" s="63"/>
      <c r="B59" s="66"/>
      <c r="C59" s="68"/>
      <c r="D59" s="68"/>
      <c r="E59" s="69"/>
      <c r="F59" s="41" t="s">
        <v>32</v>
      </c>
      <c r="G59" s="40">
        <f t="shared" si="6"/>
        <v>445688.1</v>
      </c>
      <c r="H59" s="24">
        <f t="shared" ref="H59:L59" si="57">H63+H67</f>
        <v>299000</v>
      </c>
      <c r="I59" s="24">
        <f t="shared" si="57"/>
        <v>146688.1</v>
      </c>
      <c r="J59" s="7">
        <f t="shared" si="57"/>
        <v>0</v>
      </c>
      <c r="K59" s="7">
        <f t="shared" si="57"/>
        <v>0</v>
      </c>
      <c r="L59" s="7">
        <f t="shared" si="57"/>
        <v>0</v>
      </c>
      <c r="M59" s="7">
        <f t="shared" ref="M59:N60" si="58">M63+M67</f>
        <v>0</v>
      </c>
      <c r="N59" s="7">
        <f t="shared" si="58"/>
        <v>0</v>
      </c>
      <c r="O59" s="71"/>
      <c r="P59" s="71"/>
      <c r="Q59" s="71"/>
      <c r="R59" s="71"/>
      <c r="S59" s="71"/>
      <c r="T59" s="71"/>
      <c r="U59" s="71"/>
      <c r="V59" s="71"/>
      <c r="W59" s="71"/>
      <c r="X59" s="71"/>
    </row>
    <row r="60" spans="1:24" ht="41.25" customHeight="1">
      <c r="A60" s="63"/>
      <c r="B60" s="66"/>
      <c r="C60" s="68"/>
      <c r="D60" s="68"/>
      <c r="E60" s="69"/>
      <c r="F60" s="42" t="s">
        <v>33</v>
      </c>
      <c r="G60" s="40">
        <f t="shared" si="6"/>
        <v>0</v>
      </c>
      <c r="H60" s="24">
        <f t="shared" ref="H60:L60" si="59">H64+H68</f>
        <v>0</v>
      </c>
      <c r="I60" s="24">
        <f t="shared" si="59"/>
        <v>0</v>
      </c>
      <c r="J60" s="7">
        <f t="shared" si="59"/>
        <v>0</v>
      </c>
      <c r="K60" s="7">
        <f t="shared" si="59"/>
        <v>0</v>
      </c>
      <c r="L60" s="7">
        <f t="shared" si="59"/>
        <v>0</v>
      </c>
      <c r="M60" s="7">
        <f t="shared" si="58"/>
        <v>0</v>
      </c>
      <c r="N60" s="7">
        <f t="shared" si="58"/>
        <v>0</v>
      </c>
      <c r="O60" s="71"/>
      <c r="P60" s="71"/>
      <c r="Q60" s="71"/>
      <c r="R60" s="71"/>
      <c r="S60" s="71"/>
      <c r="T60" s="71"/>
      <c r="U60" s="71"/>
      <c r="V60" s="71"/>
      <c r="W60" s="71"/>
      <c r="X60" s="71"/>
    </row>
    <row r="61" spans="1:24" ht="32.25" customHeight="1">
      <c r="A61" s="62" t="s">
        <v>71</v>
      </c>
      <c r="B61" s="65" t="s">
        <v>68</v>
      </c>
      <c r="C61" s="67" t="s">
        <v>148</v>
      </c>
      <c r="D61" s="67" t="s">
        <v>258</v>
      </c>
      <c r="E61" s="69" t="s">
        <v>31</v>
      </c>
      <c r="F61" s="41" t="s">
        <v>15</v>
      </c>
      <c r="G61" s="40">
        <f t="shared" si="6"/>
        <v>884621.48</v>
      </c>
      <c r="H61" s="24">
        <f t="shared" ref="H61:K61" si="60">H62+H63+H64</f>
        <v>401756.43</v>
      </c>
      <c r="I61" s="24">
        <f t="shared" si="60"/>
        <v>38871.519999999997</v>
      </c>
      <c r="J61" s="7">
        <f t="shared" si="60"/>
        <v>43993.53</v>
      </c>
      <c r="K61" s="7">
        <f t="shared" si="60"/>
        <v>100000</v>
      </c>
      <c r="L61" s="7">
        <f t="shared" ref="L61:M61" si="61">L62+L63+L64</f>
        <v>100000</v>
      </c>
      <c r="M61" s="7">
        <f t="shared" si="61"/>
        <v>100000</v>
      </c>
      <c r="N61" s="7">
        <f t="shared" ref="N61" si="62">N62+N63+N64</f>
        <v>100000</v>
      </c>
      <c r="O61" s="70" t="s">
        <v>14</v>
      </c>
      <c r="P61" s="71" t="s">
        <v>14</v>
      </c>
      <c r="Q61" s="71" t="s">
        <v>14</v>
      </c>
      <c r="R61" s="71" t="s">
        <v>14</v>
      </c>
      <c r="S61" s="71" t="s">
        <v>14</v>
      </c>
      <c r="T61" s="71" t="s">
        <v>14</v>
      </c>
      <c r="U61" s="71" t="s">
        <v>14</v>
      </c>
      <c r="V61" s="71" t="s">
        <v>14</v>
      </c>
      <c r="W61" s="71" t="s">
        <v>14</v>
      </c>
      <c r="X61" s="71" t="s">
        <v>14</v>
      </c>
    </row>
    <row r="62" spans="1:24" ht="47.25" customHeight="1">
      <c r="A62" s="63"/>
      <c r="B62" s="66"/>
      <c r="C62" s="68"/>
      <c r="D62" s="68"/>
      <c r="E62" s="69"/>
      <c r="F62" s="41" t="s">
        <v>34</v>
      </c>
      <c r="G62" s="40">
        <f t="shared" si="6"/>
        <v>585621.48</v>
      </c>
      <c r="H62" s="24">
        <v>102756.43</v>
      </c>
      <c r="I62" s="24">
        <v>38871.519999999997</v>
      </c>
      <c r="J62" s="24">
        <v>43993.53</v>
      </c>
      <c r="K62" s="24">
        <v>100000</v>
      </c>
      <c r="L62" s="24">
        <v>100000</v>
      </c>
      <c r="M62" s="24">
        <v>100000</v>
      </c>
      <c r="N62" s="24">
        <v>100000</v>
      </c>
      <c r="O62" s="71"/>
      <c r="P62" s="71"/>
      <c r="Q62" s="71"/>
      <c r="R62" s="71"/>
      <c r="S62" s="71"/>
      <c r="T62" s="71"/>
      <c r="U62" s="71"/>
      <c r="V62" s="71"/>
      <c r="W62" s="71"/>
      <c r="X62" s="71"/>
    </row>
    <row r="63" spans="1:24" ht="36" customHeight="1">
      <c r="A63" s="63"/>
      <c r="B63" s="66"/>
      <c r="C63" s="68"/>
      <c r="D63" s="68"/>
      <c r="E63" s="69"/>
      <c r="F63" s="41" t="s">
        <v>32</v>
      </c>
      <c r="G63" s="40">
        <f t="shared" si="6"/>
        <v>299000</v>
      </c>
      <c r="H63" s="24">
        <v>299000</v>
      </c>
      <c r="I63" s="24">
        <v>0</v>
      </c>
      <c r="J63" s="24">
        <v>0</v>
      </c>
      <c r="K63" s="24">
        <v>0</v>
      </c>
      <c r="L63" s="24">
        <v>0</v>
      </c>
      <c r="M63" s="24">
        <v>0</v>
      </c>
      <c r="N63" s="24">
        <v>0</v>
      </c>
      <c r="O63" s="71"/>
      <c r="P63" s="71"/>
      <c r="Q63" s="71"/>
      <c r="R63" s="71"/>
      <c r="S63" s="71"/>
      <c r="T63" s="71"/>
      <c r="U63" s="71"/>
      <c r="V63" s="71"/>
      <c r="W63" s="71"/>
      <c r="X63" s="71"/>
    </row>
    <row r="64" spans="1:24" ht="38.25" customHeight="1">
      <c r="A64" s="63"/>
      <c r="B64" s="66"/>
      <c r="C64" s="68"/>
      <c r="D64" s="68"/>
      <c r="E64" s="69"/>
      <c r="F64" s="42" t="s">
        <v>33</v>
      </c>
      <c r="G64" s="40">
        <f t="shared" si="6"/>
        <v>0</v>
      </c>
      <c r="H64" s="24">
        <v>0</v>
      </c>
      <c r="I64" s="24">
        <v>0</v>
      </c>
      <c r="J64" s="24">
        <v>0</v>
      </c>
      <c r="K64" s="24">
        <v>0</v>
      </c>
      <c r="L64" s="24">
        <v>0</v>
      </c>
      <c r="M64" s="24">
        <v>0</v>
      </c>
      <c r="N64" s="24">
        <v>0</v>
      </c>
      <c r="O64" s="71"/>
      <c r="P64" s="71"/>
      <c r="Q64" s="71"/>
      <c r="R64" s="71"/>
      <c r="S64" s="71"/>
      <c r="T64" s="71"/>
      <c r="U64" s="71"/>
      <c r="V64" s="71"/>
      <c r="W64" s="71"/>
      <c r="X64" s="71"/>
    </row>
    <row r="65" spans="1:24" ht="32.25" customHeight="1">
      <c r="A65" s="62" t="s">
        <v>211</v>
      </c>
      <c r="B65" s="65" t="s">
        <v>212</v>
      </c>
      <c r="C65" s="67" t="s">
        <v>148</v>
      </c>
      <c r="D65" s="67" t="s">
        <v>258</v>
      </c>
      <c r="E65" s="69" t="s">
        <v>31</v>
      </c>
      <c r="F65" s="41" t="s">
        <v>15</v>
      </c>
      <c r="G65" s="40">
        <f t="shared" ref="G65:G68" si="63">SUM(H65:N65)</f>
        <v>246813.40000000002</v>
      </c>
      <c r="H65" s="24">
        <f t="shared" ref="H65:L65" si="64">H66+H67+H68</f>
        <v>0</v>
      </c>
      <c r="I65" s="24">
        <f t="shared" si="64"/>
        <v>246813.40000000002</v>
      </c>
      <c r="J65" s="7">
        <f t="shared" si="64"/>
        <v>0</v>
      </c>
      <c r="K65" s="7">
        <f t="shared" si="64"/>
        <v>0</v>
      </c>
      <c r="L65" s="7">
        <f t="shared" si="64"/>
        <v>0</v>
      </c>
      <c r="M65" s="7">
        <f t="shared" ref="M65:N65" si="65">M66+M67+M68</f>
        <v>0</v>
      </c>
      <c r="N65" s="7">
        <f t="shared" si="65"/>
        <v>0</v>
      </c>
      <c r="O65" s="76" t="s">
        <v>81</v>
      </c>
      <c r="P65" s="71" t="s">
        <v>80</v>
      </c>
      <c r="Q65" s="71">
        <f>SUM(R65:X68)</f>
        <v>101</v>
      </c>
      <c r="R65" s="71">
        <v>29</v>
      </c>
      <c r="S65" s="71">
        <v>27</v>
      </c>
      <c r="T65" s="71">
        <v>25</v>
      </c>
      <c r="U65" s="71">
        <v>5</v>
      </c>
      <c r="V65" s="71">
        <v>5</v>
      </c>
      <c r="W65" s="71">
        <v>5</v>
      </c>
      <c r="X65" s="71">
        <v>5</v>
      </c>
    </row>
    <row r="66" spans="1:24" ht="47.25" customHeight="1">
      <c r="A66" s="63"/>
      <c r="B66" s="66"/>
      <c r="C66" s="68"/>
      <c r="D66" s="68"/>
      <c r="E66" s="69"/>
      <c r="F66" s="41" t="s">
        <v>34</v>
      </c>
      <c r="G66" s="40">
        <f t="shared" si="63"/>
        <v>100125.3</v>
      </c>
      <c r="H66" s="24">
        <v>0</v>
      </c>
      <c r="I66" s="24">
        <v>100125.3</v>
      </c>
      <c r="J66" s="24">
        <v>0</v>
      </c>
      <c r="K66" s="24">
        <v>0</v>
      </c>
      <c r="L66" s="24">
        <v>0</v>
      </c>
      <c r="M66" s="24">
        <v>0</v>
      </c>
      <c r="N66" s="24">
        <v>0</v>
      </c>
      <c r="O66" s="87"/>
      <c r="P66" s="71"/>
      <c r="Q66" s="71"/>
      <c r="R66" s="71"/>
      <c r="S66" s="71"/>
      <c r="T66" s="71"/>
      <c r="U66" s="71"/>
      <c r="V66" s="71"/>
      <c r="W66" s="71"/>
      <c r="X66" s="71"/>
    </row>
    <row r="67" spans="1:24" ht="36" customHeight="1">
      <c r="A67" s="63"/>
      <c r="B67" s="66"/>
      <c r="C67" s="68"/>
      <c r="D67" s="68"/>
      <c r="E67" s="69"/>
      <c r="F67" s="41" t="s">
        <v>32</v>
      </c>
      <c r="G67" s="40">
        <f t="shared" si="63"/>
        <v>146688.1</v>
      </c>
      <c r="H67" s="24">
        <v>0</v>
      </c>
      <c r="I67" s="24">
        <v>146688.1</v>
      </c>
      <c r="J67" s="24">
        <v>0</v>
      </c>
      <c r="K67" s="24">
        <v>0</v>
      </c>
      <c r="L67" s="24">
        <v>0</v>
      </c>
      <c r="M67" s="24">
        <v>0</v>
      </c>
      <c r="N67" s="24">
        <v>0</v>
      </c>
      <c r="O67" s="87"/>
      <c r="P67" s="71"/>
      <c r="Q67" s="71"/>
      <c r="R67" s="71"/>
      <c r="S67" s="71"/>
      <c r="T67" s="71"/>
      <c r="U67" s="71"/>
      <c r="V67" s="71"/>
      <c r="W67" s="71"/>
      <c r="X67" s="71"/>
    </row>
    <row r="68" spans="1:24" ht="38.25" customHeight="1">
      <c r="A68" s="63"/>
      <c r="B68" s="66"/>
      <c r="C68" s="68"/>
      <c r="D68" s="68"/>
      <c r="E68" s="69"/>
      <c r="F68" s="42" t="s">
        <v>33</v>
      </c>
      <c r="G68" s="40">
        <f t="shared" si="63"/>
        <v>0</v>
      </c>
      <c r="H68" s="24">
        <v>0</v>
      </c>
      <c r="I68" s="24">
        <v>0</v>
      </c>
      <c r="J68" s="24">
        <v>0</v>
      </c>
      <c r="K68" s="24">
        <v>0</v>
      </c>
      <c r="L68" s="24">
        <v>0</v>
      </c>
      <c r="M68" s="24">
        <v>0</v>
      </c>
      <c r="N68" s="24">
        <v>0</v>
      </c>
      <c r="O68" s="77"/>
      <c r="P68" s="71"/>
      <c r="Q68" s="71"/>
      <c r="R68" s="71"/>
      <c r="S68" s="71"/>
      <c r="T68" s="71"/>
      <c r="U68" s="71"/>
      <c r="V68" s="71"/>
      <c r="W68" s="71"/>
      <c r="X68" s="71"/>
    </row>
    <row r="69" spans="1:24" ht="17.25" customHeight="1">
      <c r="A69" s="62" t="s">
        <v>18</v>
      </c>
      <c r="B69" s="66" t="s">
        <v>36</v>
      </c>
      <c r="C69" s="67" t="s">
        <v>148</v>
      </c>
      <c r="D69" s="67" t="s">
        <v>258</v>
      </c>
      <c r="E69" s="69" t="s">
        <v>31</v>
      </c>
      <c r="F69" s="41" t="s">
        <v>15</v>
      </c>
      <c r="G69" s="40">
        <f t="shared" si="6"/>
        <v>5111717.75</v>
      </c>
      <c r="H69" s="24">
        <f>H70+H72+H71</f>
        <v>1062017.9100000001</v>
      </c>
      <c r="I69" s="24">
        <f t="shared" ref="I69:K69" si="66">I70+I72+I71</f>
        <v>879911.47</v>
      </c>
      <c r="J69" s="24">
        <f t="shared" si="66"/>
        <v>909347.71</v>
      </c>
      <c r="K69" s="24">
        <f t="shared" si="66"/>
        <v>1054440.6599999999</v>
      </c>
      <c r="L69" s="24">
        <f t="shared" ref="L69:M69" si="67">L70+L72+L71</f>
        <v>392000</v>
      </c>
      <c r="M69" s="24">
        <f t="shared" si="67"/>
        <v>392000</v>
      </c>
      <c r="N69" s="24">
        <f t="shared" ref="N69" si="68">N70+N72+N71</f>
        <v>422000</v>
      </c>
      <c r="O69" s="70" t="s">
        <v>14</v>
      </c>
      <c r="P69" s="71" t="s">
        <v>14</v>
      </c>
      <c r="Q69" s="71" t="s">
        <v>14</v>
      </c>
      <c r="R69" s="71" t="s">
        <v>14</v>
      </c>
      <c r="S69" s="71" t="s">
        <v>14</v>
      </c>
      <c r="T69" s="71" t="s">
        <v>14</v>
      </c>
      <c r="U69" s="71" t="s">
        <v>14</v>
      </c>
      <c r="V69" s="71" t="s">
        <v>14</v>
      </c>
      <c r="W69" s="71" t="s">
        <v>14</v>
      </c>
      <c r="X69" s="71" t="s">
        <v>14</v>
      </c>
    </row>
    <row r="70" spans="1:24" ht="35.25" customHeight="1">
      <c r="A70" s="63"/>
      <c r="B70" s="66"/>
      <c r="C70" s="68"/>
      <c r="D70" s="68"/>
      <c r="E70" s="69"/>
      <c r="F70" s="41" t="s">
        <v>34</v>
      </c>
      <c r="G70" s="40">
        <f t="shared" si="6"/>
        <v>4304953.45</v>
      </c>
      <c r="H70" s="24">
        <f t="shared" ref="H70:I70" si="69">H74+H110+H125</f>
        <v>387917.91000000003</v>
      </c>
      <c r="I70" s="24">
        <f t="shared" si="69"/>
        <v>771462.27</v>
      </c>
      <c r="J70" s="7">
        <f>J74+J110</f>
        <v>885132.61</v>
      </c>
      <c r="K70" s="7">
        <f t="shared" ref="K70:L70" si="70">K74+K110</f>
        <v>1054440.6599999999</v>
      </c>
      <c r="L70" s="7">
        <f t="shared" si="70"/>
        <v>392000</v>
      </c>
      <c r="M70" s="7">
        <f t="shared" ref="M70:N70" si="71">M74+M110</f>
        <v>392000</v>
      </c>
      <c r="N70" s="7">
        <f t="shared" si="71"/>
        <v>422000</v>
      </c>
      <c r="O70" s="71"/>
      <c r="P70" s="71"/>
      <c r="Q70" s="71"/>
      <c r="R70" s="71"/>
      <c r="S70" s="71"/>
      <c r="T70" s="71"/>
      <c r="U70" s="71"/>
      <c r="V70" s="71"/>
      <c r="W70" s="71"/>
      <c r="X70" s="71"/>
    </row>
    <row r="71" spans="1:24" ht="35.25" customHeight="1">
      <c r="A71" s="63"/>
      <c r="B71" s="66"/>
      <c r="C71" s="68"/>
      <c r="D71" s="68"/>
      <c r="E71" s="69"/>
      <c r="F71" s="41" t="s">
        <v>32</v>
      </c>
      <c r="G71" s="40">
        <f t="shared" si="6"/>
        <v>806764.29999999993</v>
      </c>
      <c r="H71" s="24">
        <f t="shared" ref="H71:I71" si="72">H75+H111</f>
        <v>674100</v>
      </c>
      <c r="I71" s="24">
        <f t="shared" si="72"/>
        <v>108449.2</v>
      </c>
      <c r="J71" s="7">
        <f>J75+J111</f>
        <v>24215.1</v>
      </c>
      <c r="K71" s="7">
        <f t="shared" ref="K71:L71" si="73">K75+K111</f>
        <v>0</v>
      </c>
      <c r="L71" s="7">
        <f t="shared" si="73"/>
        <v>0</v>
      </c>
      <c r="M71" s="7">
        <f t="shared" ref="M71:N72" si="74">M75+M111</f>
        <v>0</v>
      </c>
      <c r="N71" s="7">
        <f t="shared" si="74"/>
        <v>0</v>
      </c>
      <c r="O71" s="71"/>
      <c r="P71" s="71"/>
      <c r="Q71" s="71"/>
      <c r="R71" s="71"/>
      <c r="S71" s="71"/>
      <c r="T71" s="71"/>
      <c r="U71" s="71"/>
      <c r="V71" s="71"/>
      <c r="W71" s="71"/>
      <c r="X71" s="71"/>
    </row>
    <row r="72" spans="1:24" ht="41.25" customHeight="1">
      <c r="A72" s="63"/>
      <c r="B72" s="66"/>
      <c r="C72" s="68"/>
      <c r="D72" s="68"/>
      <c r="E72" s="69"/>
      <c r="F72" s="42" t="s">
        <v>33</v>
      </c>
      <c r="G72" s="40">
        <f t="shared" si="6"/>
        <v>0</v>
      </c>
      <c r="H72" s="24">
        <f t="shared" ref="H72:I72" si="75">H76+H112</f>
        <v>0</v>
      </c>
      <c r="I72" s="24">
        <f t="shared" si="75"/>
        <v>0</v>
      </c>
      <c r="J72" s="7">
        <f>J76+J112</f>
        <v>0</v>
      </c>
      <c r="K72" s="7">
        <f t="shared" ref="K72:L72" si="76">K76+K112</f>
        <v>0</v>
      </c>
      <c r="L72" s="7">
        <f t="shared" si="76"/>
        <v>0</v>
      </c>
      <c r="M72" s="7">
        <f t="shared" si="74"/>
        <v>0</v>
      </c>
      <c r="N72" s="7">
        <f t="shared" si="74"/>
        <v>0</v>
      </c>
      <c r="O72" s="71"/>
      <c r="P72" s="71"/>
      <c r="Q72" s="71"/>
      <c r="R72" s="71"/>
      <c r="S72" s="71"/>
      <c r="T72" s="71"/>
      <c r="U72" s="71"/>
      <c r="V72" s="71"/>
      <c r="W72" s="71"/>
      <c r="X72" s="71"/>
    </row>
    <row r="73" spans="1:24" ht="32.25" customHeight="1">
      <c r="A73" s="62" t="s">
        <v>19</v>
      </c>
      <c r="B73" s="66" t="s">
        <v>35</v>
      </c>
      <c r="C73" s="67" t="s">
        <v>148</v>
      </c>
      <c r="D73" s="67" t="s">
        <v>258</v>
      </c>
      <c r="E73" s="69" t="s">
        <v>31</v>
      </c>
      <c r="F73" s="41" t="s">
        <v>15</v>
      </c>
      <c r="G73" s="40">
        <f t="shared" si="6"/>
        <v>4204717.75</v>
      </c>
      <c r="H73" s="24">
        <f>H74+H75+H76</f>
        <v>387917.91000000003</v>
      </c>
      <c r="I73" s="24">
        <f t="shared" ref="I73:K73" si="77">I74+I75+I76</f>
        <v>805011.47</v>
      </c>
      <c r="J73" s="24">
        <f t="shared" si="77"/>
        <v>759347.71</v>
      </c>
      <c r="K73" s="24">
        <f t="shared" si="77"/>
        <v>1052440.6599999999</v>
      </c>
      <c r="L73" s="24">
        <f t="shared" ref="L73:M73" si="78">L74+L75+L76</f>
        <v>390000</v>
      </c>
      <c r="M73" s="24">
        <f t="shared" si="78"/>
        <v>390000</v>
      </c>
      <c r="N73" s="24">
        <f t="shared" ref="N73" si="79">N74+N75+N76</f>
        <v>420000</v>
      </c>
      <c r="O73" s="70" t="s">
        <v>14</v>
      </c>
      <c r="P73" s="71" t="s">
        <v>14</v>
      </c>
      <c r="Q73" s="71" t="s">
        <v>14</v>
      </c>
      <c r="R73" s="71" t="s">
        <v>14</v>
      </c>
      <c r="S73" s="71" t="s">
        <v>14</v>
      </c>
      <c r="T73" s="71" t="s">
        <v>14</v>
      </c>
      <c r="U73" s="71" t="s">
        <v>14</v>
      </c>
      <c r="V73" s="71" t="s">
        <v>14</v>
      </c>
      <c r="W73" s="71" t="s">
        <v>14</v>
      </c>
      <c r="X73" s="71" t="s">
        <v>14</v>
      </c>
    </row>
    <row r="74" spans="1:24" ht="40.5" customHeight="1">
      <c r="A74" s="63"/>
      <c r="B74" s="66"/>
      <c r="C74" s="68"/>
      <c r="D74" s="68"/>
      <c r="E74" s="69"/>
      <c r="F74" s="41" t="s">
        <v>34</v>
      </c>
      <c r="G74" s="40">
        <f t="shared" si="6"/>
        <v>4072053.45</v>
      </c>
      <c r="H74" s="24">
        <f t="shared" ref="H74" si="80">H78+H82+H86+H90+H94</f>
        <v>387917.91000000003</v>
      </c>
      <c r="I74" s="24">
        <f>I78+I82+I86+I90+I94++I98+I102</f>
        <v>696562.27</v>
      </c>
      <c r="J74" s="24">
        <f t="shared" ref="J74" si="81">J78+J82+J86+J90+J94+J102</f>
        <v>735132.61</v>
      </c>
      <c r="K74" s="24">
        <f>K78+K82+K86+K90+K94+K98+K102+K106</f>
        <v>1052440.6599999999</v>
      </c>
      <c r="L74" s="24">
        <f t="shared" ref="L74" si="82">L78+L82+L86+L90+L94+L102</f>
        <v>390000</v>
      </c>
      <c r="M74" s="24">
        <f t="shared" ref="M74:N74" si="83">M78+M82+M86+M90+M94+M102</f>
        <v>390000</v>
      </c>
      <c r="N74" s="24">
        <f t="shared" si="83"/>
        <v>420000</v>
      </c>
      <c r="O74" s="71"/>
      <c r="P74" s="71"/>
      <c r="Q74" s="71"/>
      <c r="R74" s="71"/>
      <c r="S74" s="71"/>
      <c r="T74" s="71"/>
      <c r="U74" s="71"/>
      <c r="V74" s="71"/>
      <c r="W74" s="71"/>
      <c r="X74" s="71"/>
    </row>
    <row r="75" spans="1:24" ht="37.5" customHeight="1">
      <c r="A75" s="63"/>
      <c r="B75" s="66"/>
      <c r="C75" s="68"/>
      <c r="D75" s="68"/>
      <c r="E75" s="69"/>
      <c r="F75" s="41" t="s">
        <v>32</v>
      </c>
      <c r="G75" s="40">
        <f t="shared" si="6"/>
        <v>132664.29999999999</v>
      </c>
      <c r="H75" s="24">
        <f t="shared" ref="H75" si="84">H79+H83+H87+H91+H95</f>
        <v>0</v>
      </c>
      <c r="I75" s="24">
        <f>I79+I83+I87+I91+I95++I99+I103</f>
        <v>108449.2</v>
      </c>
      <c r="J75" s="24">
        <f t="shared" ref="J75:L75" si="85">J79+J83+J87+J91+J95+J103</f>
        <v>24215.1</v>
      </c>
      <c r="K75" s="24">
        <f t="shared" si="85"/>
        <v>0</v>
      </c>
      <c r="L75" s="24">
        <f t="shared" si="85"/>
        <v>0</v>
      </c>
      <c r="M75" s="24">
        <f t="shared" ref="M75:N76" si="86">M79+M83+M87+M91+M95+M103</f>
        <v>0</v>
      </c>
      <c r="N75" s="24">
        <f t="shared" si="86"/>
        <v>0</v>
      </c>
      <c r="O75" s="71"/>
      <c r="P75" s="71"/>
      <c r="Q75" s="71"/>
      <c r="R75" s="71"/>
      <c r="S75" s="71"/>
      <c r="T75" s="71"/>
      <c r="U75" s="71"/>
      <c r="V75" s="71"/>
      <c r="W75" s="71"/>
      <c r="X75" s="71"/>
    </row>
    <row r="76" spans="1:24" ht="37.5" customHeight="1">
      <c r="A76" s="63"/>
      <c r="B76" s="66"/>
      <c r="C76" s="68"/>
      <c r="D76" s="68"/>
      <c r="E76" s="69"/>
      <c r="F76" s="42" t="s">
        <v>33</v>
      </c>
      <c r="G76" s="40">
        <f t="shared" si="6"/>
        <v>0</v>
      </c>
      <c r="H76" s="24">
        <f>H80+H84+H88+H92+H96</f>
        <v>0</v>
      </c>
      <c r="I76" s="24">
        <f>I80+I84+I88+I92+I96+I104</f>
        <v>0</v>
      </c>
      <c r="J76" s="24">
        <f t="shared" ref="J76:L76" si="87">J80+J84+J88+J92+J96+J104</f>
        <v>0</v>
      </c>
      <c r="K76" s="24">
        <f t="shared" si="87"/>
        <v>0</v>
      </c>
      <c r="L76" s="24">
        <f t="shared" si="87"/>
        <v>0</v>
      </c>
      <c r="M76" s="24">
        <f t="shared" si="86"/>
        <v>0</v>
      </c>
      <c r="N76" s="24">
        <f t="shared" si="86"/>
        <v>0</v>
      </c>
      <c r="O76" s="71"/>
      <c r="P76" s="71"/>
      <c r="Q76" s="71"/>
      <c r="R76" s="71"/>
      <c r="S76" s="71"/>
      <c r="T76" s="71"/>
      <c r="U76" s="71"/>
      <c r="V76" s="71"/>
      <c r="W76" s="71"/>
      <c r="X76" s="71"/>
    </row>
    <row r="77" spans="1:24" ht="32.25" customHeight="1">
      <c r="A77" s="62" t="s">
        <v>24</v>
      </c>
      <c r="B77" s="65" t="s">
        <v>166</v>
      </c>
      <c r="C77" s="67" t="s">
        <v>148</v>
      </c>
      <c r="D77" s="67" t="s">
        <v>258</v>
      </c>
      <c r="E77" s="69" t="s">
        <v>31</v>
      </c>
      <c r="F77" s="41" t="s">
        <v>15</v>
      </c>
      <c r="G77" s="40">
        <f t="shared" si="6"/>
        <v>318665.79000000004</v>
      </c>
      <c r="H77" s="24">
        <f t="shared" ref="H77:N77" si="88">H78</f>
        <v>238665.79</v>
      </c>
      <c r="I77" s="24">
        <f t="shared" si="88"/>
        <v>80000</v>
      </c>
      <c r="J77" s="24">
        <f t="shared" si="88"/>
        <v>0</v>
      </c>
      <c r="K77" s="24">
        <f t="shared" si="88"/>
        <v>0</v>
      </c>
      <c r="L77" s="24">
        <f t="shared" si="88"/>
        <v>0</v>
      </c>
      <c r="M77" s="24">
        <f t="shared" si="88"/>
        <v>0</v>
      </c>
      <c r="N77" s="24">
        <f t="shared" si="88"/>
        <v>0</v>
      </c>
      <c r="O77" s="70" t="s">
        <v>14</v>
      </c>
      <c r="P77" s="71" t="s">
        <v>14</v>
      </c>
      <c r="Q77" s="71" t="s">
        <v>14</v>
      </c>
      <c r="R77" s="71" t="s">
        <v>14</v>
      </c>
      <c r="S77" s="71" t="s">
        <v>14</v>
      </c>
      <c r="T77" s="71" t="s">
        <v>14</v>
      </c>
      <c r="U77" s="71" t="s">
        <v>14</v>
      </c>
      <c r="V77" s="71" t="s">
        <v>14</v>
      </c>
      <c r="W77" s="71" t="s">
        <v>14</v>
      </c>
      <c r="X77" s="71" t="s">
        <v>14</v>
      </c>
    </row>
    <row r="78" spans="1:24" ht="40.5" customHeight="1">
      <c r="A78" s="63"/>
      <c r="B78" s="66"/>
      <c r="C78" s="68"/>
      <c r="D78" s="68"/>
      <c r="E78" s="69"/>
      <c r="F78" s="41" t="s">
        <v>34</v>
      </c>
      <c r="G78" s="40">
        <f t="shared" si="6"/>
        <v>318665.79000000004</v>
      </c>
      <c r="H78" s="24">
        <v>238665.79</v>
      </c>
      <c r="I78" s="24">
        <v>80000</v>
      </c>
      <c r="J78" s="24">
        <v>0</v>
      </c>
      <c r="K78" s="24">
        <v>0</v>
      </c>
      <c r="L78" s="24">
        <v>0</v>
      </c>
      <c r="M78" s="24">
        <v>0</v>
      </c>
      <c r="N78" s="24">
        <v>0</v>
      </c>
      <c r="O78" s="71"/>
      <c r="P78" s="71"/>
      <c r="Q78" s="71"/>
      <c r="R78" s="71"/>
      <c r="S78" s="71"/>
      <c r="T78" s="71"/>
      <c r="U78" s="71"/>
      <c r="V78" s="71"/>
      <c r="W78" s="71"/>
      <c r="X78" s="71"/>
    </row>
    <row r="79" spans="1:24" ht="39" customHeight="1">
      <c r="A79" s="63"/>
      <c r="B79" s="66"/>
      <c r="C79" s="68"/>
      <c r="D79" s="68"/>
      <c r="E79" s="69"/>
      <c r="F79" s="41" t="s">
        <v>32</v>
      </c>
      <c r="G79" s="40">
        <f t="shared" si="6"/>
        <v>0</v>
      </c>
      <c r="H79" s="24">
        <v>0</v>
      </c>
      <c r="I79" s="24">
        <v>0</v>
      </c>
      <c r="J79" s="24">
        <v>0</v>
      </c>
      <c r="K79" s="24">
        <v>0</v>
      </c>
      <c r="L79" s="24">
        <v>0</v>
      </c>
      <c r="M79" s="24">
        <v>0</v>
      </c>
      <c r="N79" s="24">
        <v>0</v>
      </c>
      <c r="O79" s="71"/>
      <c r="P79" s="71"/>
      <c r="Q79" s="71"/>
      <c r="R79" s="71"/>
      <c r="S79" s="71"/>
      <c r="T79" s="71"/>
      <c r="U79" s="71"/>
      <c r="V79" s="71"/>
      <c r="W79" s="71"/>
      <c r="X79" s="71"/>
    </row>
    <row r="80" spans="1:24" ht="37.5" customHeight="1">
      <c r="A80" s="63"/>
      <c r="B80" s="66"/>
      <c r="C80" s="68"/>
      <c r="D80" s="68"/>
      <c r="E80" s="69"/>
      <c r="F80" s="42" t="s">
        <v>33</v>
      </c>
      <c r="G80" s="40">
        <f t="shared" si="6"/>
        <v>0</v>
      </c>
      <c r="H80" s="24">
        <v>0</v>
      </c>
      <c r="I80" s="24">
        <v>0</v>
      </c>
      <c r="J80" s="24">
        <v>0</v>
      </c>
      <c r="K80" s="24">
        <v>0</v>
      </c>
      <c r="L80" s="24">
        <v>0</v>
      </c>
      <c r="M80" s="24">
        <v>0</v>
      </c>
      <c r="N80" s="24">
        <v>0</v>
      </c>
      <c r="O80" s="71"/>
      <c r="P80" s="71"/>
      <c r="Q80" s="71"/>
      <c r="R80" s="71"/>
      <c r="S80" s="71"/>
      <c r="T80" s="71"/>
      <c r="U80" s="71"/>
      <c r="V80" s="71"/>
      <c r="W80" s="71"/>
      <c r="X80" s="71"/>
    </row>
    <row r="81" spans="1:24" ht="32.25" customHeight="1">
      <c r="A81" s="62" t="s">
        <v>25</v>
      </c>
      <c r="B81" s="65" t="s">
        <v>130</v>
      </c>
      <c r="C81" s="67" t="s">
        <v>148</v>
      </c>
      <c r="D81" s="67" t="s">
        <v>258</v>
      </c>
      <c r="E81" s="69" t="s">
        <v>31</v>
      </c>
      <c r="F81" s="41" t="s">
        <v>15</v>
      </c>
      <c r="G81" s="40">
        <f t="shared" si="6"/>
        <v>40000.300000000003</v>
      </c>
      <c r="H81" s="24">
        <f t="shared" ref="H81:K81" si="89">H82+H83+H84</f>
        <v>0</v>
      </c>
      <c r="I81" s="24">
        <f t="shared" si="89"/>
        <v>0</v>
      </c>
      <c r="J81" s="24">
        <f t="shared" si="89"/>
        <v>0.3</v>
      </c>
      <c r="K81" s="24">
        <f t="shared" si="89"/>
        <v>10000</v>
      </c>
      <c r="L81" s="24">
        <f t="shared" ref="L81:M81" si="90">L82+L83+L84</f>
        <v>10000</v>
      </c>
      <c r="M81" s="24">
        <f t="shared" si="90"/>
        <v>10000</v>
      </c>
      <c r="N81" s="24">
        <f t="shared" ref="N81" si="91">N82+N83+N84</f>
        <v>10000</v>
      </c>
      <c r="O81" s="70" t="s">
        <v>14</v>
      </c>
      <c r="P81" s="71" t="s">
        <v>14</v>
      </c>
      <c r="Q81" s="71" t="s">
        <v>14</v>
      </c>
      <c r="R81" s="71" t="s">
        <v>14</v>
      </c>
      <c r="S81" s="71" t="s">
        <v>14</v>
      </c>
      <c r="T81" s="71" t="s">
        <v>14</v>
      </c>
      <c r="U81" s="71" t="s">
        <v>14</v>
      </c>
      <c r="V81" s="71" t="s">
        <v>14</v>
      </c>
      <c r="W81" s="71" t="s">
        <v>14</v>
      </c>
      <c r="X81" s="71" t="s">
        <v>14</v>
      </c>
    </row>
    <row r="82" spans="1:24" ht="40.5" customHeight="1">
      <c r="A82" s="63"/>
      <c r="B82" s="66"/>
      <c r="C82" s="68"/>
      <c r="D82" s="68"/>
      <c r="E82" s="69"/>
      <c r="F82" s="41" t="s">
        <v>34</v>
      </c>
      <c r="G82" s="40">
        <f t="shared" si="6"/>
        <v>40000.300000000003</v>
      </c>
      <c r="H82" s="24">
        <v>0</v>
      </c>
      <c r="I82" s="24">
        <v>0</v>
      </c>
      <c r="J82" s="24">
        <v>0.3</v>
      </c>
      <c r="K82" s="24">
        <v>10000</v>
      </c>
      <c r="L82" s="24">
        <v>10000</v>
      </c>
      <c r="M82" s="24">
        <v>10000</v>
      </c>
      <c r="N82" s="24">
        <v>10000</v>
      </c>
      <c r="O82" s="71"/>
      <c r="P82" s="71"/>
      <c r="Q82" s="71"/>
      <c r="R82" s="71"/>
      <c r="S82" s="71"/>
      <c r="T82" s="71"/>
      <c r="U82" s="71"/>
      <c r="V82" s="71"/>
      <c r="W82" s="71"/>
      <c r="X82" s="71"/>
    </row>
    <row r="83" spans="1:24" ht="39" customHeight="1">
      <c r="A83" s="63"/>
      <c r="B83" s="66"/>
      <c r="C83" s="68"/>
      <c r="D83" s="68"/>
      <c r="E83" s="69"/>
      <c r="F83" s="41" t="s">
        <v>32</v>
      </c>
      <c r="G83" s="40">
        <f t="shared" si="6"/>
        <v>0</v>
      </c>
      <c r="H83" s="24">
        <v>0</v>
      </c>
      <c r="I83" s="24">
        <v>0</v>
      </c>
      <c r="J83" s="24">
        <v>0</v>
      </c>
      <c r="K83" s="24">
        <v>0</v>
      </c>
      <c r="L83" s="24">
        <v>0</v>
      </c>
      <c r="M83" s="24">
        <v>0</v>
      </c>
      <c r="N83" s="24">
        <v>0</v>
      </c>
      <c r="O83" s="71"/>
      <c r="P83" s="71"/>
      <c r="Q83" s="71"/>
      <c r="R83" s="71"/>
      <c r="S83" s="71"/>
      <c r="T83" s="71"/>
      <c r="U83" s="71"/>
      <c r="V83" s="71"/>
      <c r="W83" s="71"/>
      <c r="X83" s="71"/>
    </row>
    <row r="84" spans="1:24" ht="37.5" customHeight="1">
      <c r="A84" s="63"/>
      <c r="B84" s="66"/>
      <c r="C84" s="68"/>
      <c r="D84" s="68"/>
      <c r="E84" s="69"/>
      <c r="F84" s="42" t="s">
        <v>33</v>
      </c>
      <c r="G84" s="40">
        <f t="shared" si="6"/>
        <v>0</v>
      </c>
      <c r="H84" s="24">
        <v>0</v>
      </c>
      <c r="I84" s="24">
        <v>0</v>
      </c>
      <c r="J84" s="24">
        <v>0</v>
      </c>
      <c r="K84" s="24">
        <v>0</v>
      </c>
      <c r="L84" s="24">
        <v>0</v>
      </c>
      <c r="M84" s="24">
        <v>0</v>
      </c>
      <c r="N84" s="24">
        <v>0</v>
      </c>
      <c r="O84" s="71"/>
      <c r="P84" s="71"/>
      <c r="Q84" s="71"/>
      <c r="R84" s="71"/>
      <c r="S84" s="71"/>
      <c r="T84" s="71"/>
      <c r="U84" s="71"/>
      <c r="V84" s="71"/>
      <c r="W84" s="71"/>
      <c r="X84" s="71"/>
    </row>
    <row r="85" spans="1:24" ht="32.25" customHeight="1">
      <c r="A85" s="62" t="s">
        <v>85</v>
      </c>
      <c r="B85" s="65" t="s">
        <v>131</v>
      </c>
      <c r="C85" s="67" t="s">
        <v>148</v>
      </c>
      <c r="D85" s="67" t="s">
        <v>258</v>
      </c>
      <c r="E85" s="69" t="s">
        <v>31</v>
      </c>
      <c r="F85" s="41" t="s">
        <v>15</v>
      </c>
      <c r="G85" s="40">
        <f t="shared" si="6"/>
        <v>0</v>
      </c>
      <c r="H85" s="24">
        <f t="shared" ref="H85:K85" si="92">H86+H87+H88</f>
        <v>0</v>
      </c>
      <c r="I85" s="24">
        <f t="shared" si="92"/>
        <v>0</v>
      </c>
      <c r="J85" s="24">
        <f t="shared" si="92"/>
        <v>0</v>
      </c>
      <c r="K85" s="24">
        <f t="shared" si="92"/>
        <v>0</v>
      </c>
      <c r="L85" s="24">
        <f t="shared" ref="L85:M85" si="93">L86+L87+L88</f>
        <v>0</v>
      </c>
      <c r="M85" s="24">
        <f t="shared" si="93"/>
        <v>0</v>
      </c>
      <c r="N85" s="24">
        <f t="shared" ref="N85" si="94">N86+N87+N88</f>
        <v>0</v>
      </c>
      <c r="O85" s="76" t="s">
        <v>78</v>
      </c>
      <c r="P85" s="71" t="s">
        <v>77</v>
      </c>
      <c r="Q85" s="71">
        <f>SUM(R85:X88)</f>
        <v>15</v>
      </c>
      <c r="R85" s="71">
        <v>0</v>
      </c>
      <c r="S85" s="71">
        <v>0</v>
      </c>
      <c r="T85" s="72">
        <v>3</v>
      </c>
      <c r="U85" s="72">
        <v>3</v>
      </c>
      <c r="V85" s="72">
        <v>3</v>
      </c>
      <c r="W85" s="72">
        <v>3</v>
      </c>
      <c r="X85" s="71">
        <v>3</v>
      </c>
    </row>
    <row r="86" spans="1:24" ht="37.5" customHeight="1">
      <c r="A86" s="63"/>
      <c r="B86" s="66"/>
      <c r="C86" s="68"/>
      <c r="D86" s="68"/>
      <c r="E86" s="69"/>
      <c r="F86" s="41" t="s">
        <v>34</v>
      </c>
      <c r="G86" s="40">
        <f t="shared" si="6"/>
        <v>0</v>
      </c>
      <c r="H86" s="24">
        <v>0</v>
      </c>
      <c r="I86" s="24">
        <v>0</v>
      </c>
      <c r="J86" s="24">
        <v>0</v>
      </c>
      <c r="K86" s="24">
        <v>0</v>
      </c>
      <c r="L86" s="24">
        <v>0</v>
      </c>
      <c r="M86" s="24">
        <v>0</v>
      </c>
      <c r="N86" s="24">
        <v>0</v>
      </c>
      <c r="O86" s="87"/>
      <c r="P86" s="71"/>
      <c r="Q86" s="71"/>
      <c r="R86" s="71"/>
      <c r="S86" s="71"/>
      <c r="T86" s="73"/>
      <c r="U86" s="73"/>
      <c r="V86" s="73"/>
      <c r="W86" s="73"/>
      <c r="X86" s="71"/>
    </row>
    <row r="87" spans="1:24" ht="34.5" customHeight="1">
      <c r="A87" s="63"/>
      <c r="B87" s="66"/>
      <c r="C87" s="68"/>
      <c r="D87" s="68"/>
      <c r="E87" s="69"/>
      <c r="F87" s="41" t="s">
        <v>32</v>
      </c>
      <c r="G87" s="40">
        <f t="shared" si="6"/>
        <v>0</v>
      </c>
      <c r="H87" s="24">
        <f>H91</f>
        <v>0</v>
      </c>
      <c r="I87" s="24">
        <v>0</v>
      </c>
      <c r="J87" s="24">
        <f>J91</f>
        <v>0</v>
      </c>
      <c r="K87" s="24">
        <f>K91</f>
        <v>0</v>
      </c>
      <c r="L87" s="24">
        <f>L91</f>
        <v>0</v>
      </c>
      <c r="M87" s="24">
        <f>M91</f>
        <v>0</v>
      </c>
      <c r="N87" s="24">
        <f>N91</f>
        <v>0</v>
      </c>
      <c r="O87" s="87"/>
      <c r="P87" s="71"/>
      <c r="Q87" s="71"/>
      <c r="R87" s="71"/>
      <c r="S87" s="71"/>
      <c r="T87" s="73"/>
      <c r="U87" s="73"/>
      <c r="V87" s="73"/>
      <c r="W87" s="73"/>
      <c r="X87" s="71"/>
    </row>
    <row r="88" spans="1:24" ht="38.25" customHeight="1">
      <c r="A88" s="63"/>
      <c r="B88" s="66"/>
      <c r="C88" s="68"/>
      <c r="D88" s="68"/>
      <c r="E88" s="69"/>
      <c r="F88" s="42" t="s">
        <v>33</v>
      </c>
      <c r="G88" s="40">
        <f t="shared" si="6"/>
        <v>0</v>
      </c>
      <c r="H88" s="24">
        <v>0</v>
      </c>
      <c r="I88" s="24">
        <v>0</v>
      </c>
      <c r="J88" s="24">
        <v>0</v>
      </c>
      <c r="K88" s="24">
        <v>0</v>
      </c>
      <c r="L88" s="24">
        <v>0</v>
      </c>
      <c r="M88" s="24">
        <v>0</v>
      </c>
      <c r="N88" s="24">
        <v>0</v>
      </c>
      <c r="O88" s="77"/>
      <c r="P88" s="71"/>
      <c r="Q88" s="71"/>
      <c r="R88" s="71"/>
      <c r="S88" s="71"/>
      <c r="T88" s="70"/>
      <c r="U88" s="70"/>
      <c r="V88" s="70"/>
      <c r="W88" s="70"/>
      <c r="X88" s="71"/>
    </row>
    <row r="89" spans="1:24" ht="32.25" customHeight="1">
      <c r="A89" s="62" t="s">
        <v>129</v>
      </c>
      <c r="B89" s="65" t="s">
        <v>213</v>
      </c>
      <c r="C89" s="67" t="s">
        <v>148</v>
      </c>
      <c r="D89" s="67" t="s">
        <v>258</v>
      </c>
      <c r="E89" s="69" t="s">
        <v>31</v>
      </c>
      <c r="F89" s="41" t="s">
        <v>15</v>
      </c>
      <c r="G89" s="40">
        <f t="shared" si="6"/>
        <v>1102543.53</v>
      </c>
      <c r="H89" s="24">
        <f t="shared" ref="H89:K89" si="95">H90+H91+H92</f>
        <v>8000</v>
      </c>
      <c r="I89" s="24">
        <f t="shared" si="95"/>
        <v>510911.47</v>
      </c>
      <c r="J89" s="24">
        <f t="shared" si="95"/>
        <v>145632.06</v>
      </c>
      <c r="K89" s="24">
        <f t="shared" si="95"/>
        <v>288000</v>
      </c>
      <c r="L89" s="24">
        <f t="shared" ref="L89:M89" si="96">L90+L91+L92</f>
        <v>50000</v>
      </c>
      <c r="M89" s="24">
        <f t="shared" si="96"/>
        <v>50000</v>
      </c>
      <c r="N89" s="24">
        <f t="shared" ref="N89" si="97">N90+N91+N92</f>
        <v>50000</v>
      </c>
      <c r="O89" s="76" t="s">
        <v>79</v>
      </c>
      <c r="P89" s="71" t="s">
        <v>77</v>
      </c>
      <c r="Q89" s="71">
        <f>SUM(R89:X92)</f>
        <v>30</v>
      </c>
      <c r="R89" s="72">
        <v>1</v>
      </c>
      <c r="S89" s="72">
        <v>4</v>
      </c>
      <c r="T89" s="72">
        <v>5</v>
      </c>
      <c r="U89" s="72">
        <v>5</v>
      </c>
      <c r="V89" s="72">
        <v>5</v>
      </c>
      <c r="W89" s="72">
        <v>5</v>
      </c>
      <c r="X89" s="71">
        <v>5</v>
      </c>
    </row>
    <row r="90" spans="1:24" ht="37.5" customHeight="1">
      <c r="A90" s="63"/>
      <c r="B90" s="66"/>
      <c r="C90" s="68"/>
      <c r="D90" s="68"/>
      <c r="E90" s="69"/>
      <c r="F90" s="41" t="s">
        <v>34</v>
      </c>
      <c r="G90" s="40">
        <f t="shared" si="6"/>
        <v>1102543.53</v>
      </c>
      <c r="H90" s="24">
        <v>8000</v>
      </c>
      <c r="I90" s="24">
        <v>510911.47</v>
      </c>
      <c r="J90" s="24">
        <v>145632.06</v>
      </c>
      <c r="K90" s="24">
        <v>288000</v>
      </c>
      <c r="L90" s="24">
        <v>50000</v>
      </c>
      <c r="M90" s="24">
        <v>50000</v>
      </c>
      <c r="N90" s="24">
        <v>50000</v>
      </c>
      <c r="O90" s="87"/>
      <c r="P90" s="71"/>
      <c r="Q90" s="71"/>
      <c r="R90" s="73"/>
      <c r="S90" s="73"/>
      <c r="T90" s="73"/>
      <c r="U90" s="73"/>
      <c r="V90" s="73"/>
      <c r="W90" s="73"/>
      <c r="X90" s="71"/>
    </row>
    <row r="91" spans="1:24" ht="34.5" customHeight="1">
      <c r="A91" s="63"/>
      <c r="B91" s="66"/>
      <c r="C91" s="68"/>
      <c r="D91" s="68"/>
      <c r="E91" s="69"/>
      <c r="F91" s="41" t="s">
        <v>32</v>
      </c>
      <c r="G91" s="40">
        <f t="shared" si="6"/>
        <v>0</v>
      </c>
      <c r="H91" s="24">
        <v>0</v>
      </c>
      <c r="I91" s="24">
        <v>0</v>
      </c>
      <c r="J91" s="24">
        <v>0</v>
      </c>
      <c r="K91" s="24">
        <v>0</v>
      </c>
      <c r="L91" s="24">
        <v>0</v>
      </c>
      <c r="M91" s="24">
        <v>0</v>
      </c>
      <c r="N91" s="24">
        <v>0</v>
      </c>
      <c r="O91" s="87"/>
      <c r="P91" s="71"/>
      <c r="Q91" s="71"/>
      <c r="R91" s="73"/>
      <c r="S91" s="73"/>
      <c r="T91" s="73"/>
      <c r="U91" s="73"/>
      <c r="V91" s="73"/>
      <c r="W91" s="73"/>
      <c r="X91" s="71"/>
    </row>
    <row r="92" spans="1:24" ht="38.25" customHeight="1">
      <c r="A92" s="63"/>
      <c r="B92" s="66"/>
      <c r="C92" s="68"/>
      <c r="D92" s="68"/>
      <c r="E92" s="69"/>
      <c r="F92" s="42" t="s">
        <v>33</v>
      </c>
      <c r="G92" s="40">
        <f t="shared" si="6"/>
        <v>0</v>
      </c>
      <c r="H92" s="24">
        <v>0</v>
      </c>
      <c r="I92" s="24">
        <v>0</v>
      </c>
      <c r="J92" s="24">
        <v>0</v>
      </c>
      <c r="K92" s="24">
        <v>0</v>
      </c>
      <c r="L92" s="24">
        <v>0</v>
      </c>
      <c r="M92" s="24">
        <v>0</v>
      </c>
      <c r="N92" s="24">
        <v>0</v>
      </c>
      <c r="O92" s="77"/>
      <c r="P92" s="71"/>
      <c r="Q92" s="71"/>
      <c r="R92" s="70"/>
      <c r="S92" s="70"/>
      <c r="T92" s="70"/>
      <c r="U92" s="70"/>
      <c r="V92" s="70"/>
      <c r="W92" s="70"/>
      <c r="X92" s="71"/>
    </row>
    <row r="93" spans="1:24" ht="32.25" customHeight="1">
      <c r="A93" s="62" t="s">
        <v>133</v>
      </c>
      <c r="B93" s="65" t="s">
        <v>132</v>
      </c>
      <c r="C93" s="67" t="s">
        <v>148</v>
      </c>
      <c r="D93" s="67" t="s">
        <v>258</v>
      </c>
      <c r="E93" s="69" t="s">
        <v>31</v>
      </c>
      <c r="F93" s="41" t="s">
        <v>15</v>
      </c>
      <c r="G93" s="40">
        <f t="shared" si="6"/>
        <v>2565007.77</v>
      </c>
      <c r="H93" s="24">
        <f t="shared" ref="H93:K93" si="98">H94+H95+H96</f>
        <v>141252.12</v>
      </c>
      <c r="I93" s="24">
        <f t="shared" si="98"/>
        <v>104500</v>
      </c>
      <c r="J93" s="24">
        <f t="shared" si="98"/>
        <v>589255.65</v>
      </c>
      <c r="K93" s="24">
        <f t="shared" si="98"/>
        <v>710000</v>
      </c>
      <c r="L93" s="24">
        <f t="shared" ref="L93:M93" si="99">L94+L95+L96</f>
        <v>330000</v>
      </c>
      <c r="M93" s="24">
        <f t="shared" si="99"/>
        <v>330000</v>
      </c>
      <c r="N93" s="24">
        <f t="shared" ref="N93" si="100">N94+N95+N96</f>
        <v>360000</v>
      </c>
      <c r="O93" s="70" t="s">
        <v>14</v>
      </c>
      <c r="P93" s="71" t="s">
        <v>14</v>
      </c>
      <c r="Q93" s="71" t="s">
        <v>14</v>
      </c>
      <c r="R93" s="71" t="s">
        <v>14</v>
      </c>
      <c r="S93" s="71" t="s">
        <v>14</v>
      </c>
      <c r="T93" s="71" t="s">
        <v>14</v>
      </c>
      <c r="U93" s="71" t="s">
        <v>14</v>
      </c>
      <c r="V93" s="71" t="s">
        <v>14</v>
      </c>
      <c r="W93" s="71" t="s">
        <v>14</v>
      </c>
      <c r="X93" s="71" t="s">
        <v>14</v>
      </c>
    </row>
    <row r="94" spans="1:24" ht="37.5" customHeight="1">
      <c r="A94" s="63"/>
      <c r="B94" s="66"/>
      <c r="C94" s="68"/>
      <c r="D94" s="68"/>
      <c r="E94" s="69"/>
      <c r="F94" s="41" t="s">
        <v>34</v>
      </c>
      <c r="G94" s="40">
        <f t="shared" si="6"/>
        <v>2565007.77</v>
      </c>
      <c r="H94" s="24">
        <v>141252.12</v>
      </c>
      <c r="I94" s="24">
        <v>104500</v>
      </c>
      <c r="J94" s="24">
        <v>589255.65</v>
      </c>
      <c r="K94" s="24">
        <v>710000</v>
      </c>
      <c r="L94" s="24">
        <v>330000</v>
      </c>
      <c r="M94" s="24">
        <v>330000</v>
      </c>
      <c r="N94" s="24">
        <v>360000</v>
      </c>
      <c r="O94" s="71"/>
      <c r="P94" s="71"/>
      <c r="Q94" s="71"/>
      <c r="R94" s="71"/>
      <c r="S94" s="71"/>
      <c r="T94" s="71"/>
      <c r="U94" s="71"/>
      <c r="V94" s="71"/>
      <c r="W94" s="71"/>
      <c r="X94" s="71"/>
    </row>
    <row r="95" spans="1:24" ht="34.5" customHeight="1">
      <c r="A95" s="63"/>
      <c r="B95" s="66"/>
      <c r="C95" s="68"/>
      <c r="D95" s="68"/>
      <c r="E95" s="69"/>
      <c r="F95" s="41" t="s">
        <v>32</v>
      </c>
      <c r="G95" s="40">
        <f t="shared" si="6"/>
        <v>0</v>
      </c>
      <c r="H95" s="24">
        <v>0</v>
      </c>
      <c r="I95" s="24">
        <v>0</v>
      </c>
      <c r="J95" s="24">
        <v>0</v>
      </c>
      <c r="K95" s="24">
        <v>0</v>
      </c>
      <c r="L95" s="24">
        <v>0</v>
      </c>
      <c r="M95" s="24">
        <v>0</v>
      </c>
      <c r="N95" s="24">
        <v>0</v>
      </c>
      <c r="O95" s="71"/>
      <c r="P95" s="71"/>
      <c r="Q95" s="71"/>
      <c r="R95" s="71"/>
      <c r="S95" s="71"/>
      <c r="T95" s="71"/>
      <c r="U95" s="71"/>
      <c r="V95" s="71"/>
      <c r="W95" s="71"/>
      <c r="X95" s="71"/>
    </row>
    <row r="96" spans="1:24" ht="38.25" customHeight="1">
      <c r="A96" s="63"/>
      <c r="B96" s="66"/>
      <c r="C96" s="68"/>
      <c r="D96" s="68"/>
      <c r="E96" s="69"/>
      <c r="F96" s="42" t="s">
        <v>33</v>
      </c>
      <c r="G96" s="40">
        <f t="shared" si="6"/>
        <v>0</v>
      </c>
      <c r="H96" s="24">
        <v>0</v>
      </c>
      <c r="I96" s="24">
        <v>0</v>
      </c>
      <c r="J96" s="24">
        <v>0</v>
      </c>
      <c r="K96" s="24">
        <v>0</v>
      </c>
      <c r="L96" s="24">
        <v>0</v>
      </c>
      <c r="M96" s="24">
        <v>0</v>
      </c>
      <c r="N96" s="24">
        <v>0</v>
      </c>
      <c r="O96" s="71"/>
      <c r="P96" s="71"/>
      <c r="Q96" s="71"/>
      <c r="R96" s="71"/>
      <c r="S96" s="71"/>
      <c r="T96" s="71"/>
      <c r="U96" s="71"/>
      <c r="V96" s="71"/>
      <c r="W96" s="71"/>
      <c r="X96" s="71"/>
    </row>
    <row r="97" spans="1:24" ht="32.25" customHeight="1">
      <c r="A97" s="62" t="s">
        <v>160</v>
      </c>
      <c r="B97" s="65" t="s">
        <v>214</v>
      </c>
      <c r="C97" s="67" t="s">
        <v>148</v>
      </c>
      <c r="D97" s="67" t="s">
        <v>258</v>
      </c>
      <c r="E97" s="69" t="s">
        <v>31</v>
      </c>
      <c r="F97" s="43" t="s">
        <v>15</v>
      </c>
      <c r="G97" s="40">
        <f t="shared" ref="G97:G100" si="101">SUM(H97:N97)</f>
        <v>109600</v>
      </c>
      <c r="H97" s="24">
        <f t="shared" ref="H97:L97" si="102">H98+H99+H100</f>
        <v>0</v>
      </c>
      <c r="I97" s="24">
        <f t="shared" si="102"/>
        <v>109600</v>
      </c>
      <c r="J97" s="24">
        <f t="shared" si="102"/>
        <v>0</v>
      </c>
      <c r="K97" s="24">
        <f t="shared" si="102"/>
        <v>0</v>
      </c>
      <c r="L97" s="24">
        <f t="shared" si="102"/>
        <v>0</v>
      </c>
      <c r="M97" s="24">
        <f t="shared" ref="M97:N97" si="103">M98+M99+M100</f>
        <v>0</v>
      </c>
      <c r="N97" s="24">
        <f t="shared" si="103"/>
        <v>0</v>
      </c>
      <c r="O97" s="76" t="s">
        <v>194</v>
      </c>
      <c r="P97" s="71" t="s">
        <v>23</v>
      </c>
      <c r="Q97" s="71" t="s">
        <v>14</v>
      </c>
      <c r="R97" s="71" t="s">
        <v>14</v>
      </c>
      <c r="S97" s="71">
        <v>100</v>
      </c>
      <c r="T97" s="71" t="s">
        <v>14</v>
      </c>
      <c r="U97" s="71" t="s">
        <v>14</v>
      </c>
      <c r="V97" s="71" t="s">
        <v>14</v>
      </c>
      <c r="W97" s="71" t="s">
        <v>14</v>
      </c>
      <c r="X97" s="71" t="s">
        <v>14</v>
      </c>
    </row>
    <row r="98" spans="1:24" ht="37.5" customHeight="1">
      <c r="A98" s="63"/>
      <c r="B98" s="66"/>
      <c r="C98" s="68"/>
      <c r="D98" s="68"/>
      <c r="E98" s="69"/>
      <c r="F98" s="43" t="s">
        <v>34</v>
      </c>
      <c r="G98" s="40">
        <f t="shared" si="101"/>
        <v>1150.8</v>
      </c>
      <c r="H98" s="24">
        <v>0</v>
      </c>
      <c r="I98" s="24">
        <v>1150.8</v>
      </c>
      <c r="J98" s="24">
        <v>0</v>
      </c>
      <c r="K98" s="24">
        <v>0</v>
      </c>
      <c r="L98" s="24">
        <v>0</v>
      </c>
      <c r="M98" s="24">
        <v>0</v>
      </c>
      <c r="N98" s="24">
        <v>0</v>
      </c>
      <c r="O98" s="87"/>
      <c r="P98" s="71"/>
      <c r="Q98" s="71"/>
      <c r="R98" s="71"/>
      <c r="S98" s="71"/>
      <c r="T98" s="71"/>
      <c r="U98" s="71"/>
      <c r="V98" s="71"/>
      <c r="W98" s="71"/>
      <c r="X98" s="71"/>
    </row>
    <row r="99" spans="1:24" ht="34.5" customHeight="1">
      <c r="A99" s="63"/>
      <c r="B99" s="66"/>
      <c r="C99" s="68"/>
      <c r="D99" s="68"/>
      <c r="E99" s="69"/>
      <c r="F99" s="43" t="s">
        <v>32</v>
      </c>
      <c r="G99" s="40">
        <f t="shared" si="101"/>
        <v>108449.2</v>
      </c>
      <c r="H99" s="24">
        <v>0</v>
      </c>
      <c r="I99" s="24">
        <v>108449.2</v>
      </c>
      <c r="J99" s="24">
        <v>0</v>
      </c>
      <c r="K99" s="24">
        <v>0</v>
      </c>
      <c r="L99" s="24">
        <v>0</v>
      </c>
      <c r="M99" s="24">
        <v>0</v>
      </c>
      <c r="N99" s="24">
        <v>0</v>
      </c>
      <c r="O99" s="87"/>
      <c r="P99" s="71"/>
      <c r="Q99" s="71"/>
      <c r="R99" s="71"/>
      <c r="S99" s="71"/>
      <c r="T99" s="71"/>
      <c r="U99" s="71"/>
      <c r="V99" s="71"/>
      <c r="W99" s="71"/>
      <c r="X99" s="71"/>
    </row>
    <row r="100" spans="1:24" ht="38.25" customHeight="1">
      <c r="A100" s="63"/>
      <c r="B100" s="66"/>
      <c r="C100" s="68"/>
      <c r="D100" s="68"/>
      <c r="E100" s="69"/>
      <c r="F100" s="42" t="s">
        <v>33</v>
      </c>
      <c r="G100" s="40">
        <f t="shared" si="101"/>
        <v>0</v>
      </c>
      <c r="H100" s="24">
        <v>0</v>
      </c>
      <c r="I100" s="24">
        <v>0</v>
      </c>
      <c r="J100" s="24">
        <v>0</v>
      </c>
      <c r="K100" s="24">
        <v>0</v>
      </c>
      <c r="L100" s="24">
        <v>0</v>
      </c>
      <c r="M100" s="24">
        <v>0</v>
      </c>
      <c r="N100" s="24">
        <v>0</v>
      </c>
      <c r="O100" s="77"/>
      <c r="P100" s="71"/>
      <c r="Q100" s="71"/>
      <c r="R100" s="71"/>
      <c r="S100" s="71"/>
      <c r="T100" s="71"/>
      <c r="U100" s="71"/>
      <c r="V100" s="71"/>
      <c r="W100" s="71"/>
      <c r="X100" s="71"/>
    </row>
    <row r="101" spans="1:24" ht="38.25" customHeight="1">
      <c r="A101" s="62" t="s">
        <v>217</v>
      </c>
      <c r="B101" s="65" t="s">
        <v>216</v>
      </c>
      <c r="C101" s="67" t="s">
        <v>148</v>
      </c>
      <c r="D101" s="67" t="s">
        <v>258</v>
      </c>
      <c r="E101" s="69" t="s">
        <v>31</v>
      </c>
      <c r="F101" s="41" t="s">
        <v>15</v>
      </c>
      <c r="G101" s="40">
        <f t="shared" ref="G101:G104" si="104">SUM(H101:N101)</f>
        <v>24459.699999999997</v>
      </c>
      <c r="H101" s="24">
        <f t="shared" ref="H101:L101" si="105">H102+H103+H104</f>
        <v>0</v>
      </c>
      <c r="I101" s="24">
        <f t="shared" si="105"/>
        <v>0</v>
      </c>
      <c r="J101" s="24">
        <f t="shared" si="105"/>
        <v>24459.699999999997</v>
      </c>
      <c r="K101" s="24">
        <f t="shared" si="105"/>
        <v>0</v>
      </c>
      <c r="L101" s="24">
        <f t="shared" si="105"/>
        <v>0</v>
      </c>
      <c r="M101" s="24">
        <f t="shared" ref="M101:N101" si="106">M102+M103+M104</f>
        <v>0</v>
      </c>
      <c r="N101" s="24">
        <f t="shared" si="106"/>
        <v>0</v>
      </c>
      <c r="O101" s="70" t="s">
        <v>14</v>
      </c>
      <c r="P101" s="71" t="s">
        <v>14</v>
      </c>
      <c r="Q101" s="71" t="s">
        <v>14</v>
      </c>
      <c r="R101" s="71" t="s">
        <v>14</v>
      </c>
      <c r="S101" s="71" t="s">
        <v>14</v>
      </c>
      <c r="T101" s="71" t="s">
        <v>14</v>
      </c>
      <c r="U101" s="71" t="s">
        <v>14</v>
      </c>
      <c r="V101" s="71" t="s">
        <v>14</v>
      </c>
      <c r="W101" s="71" t="s">
        <v>14</v>
      </c>
      <c r="X101" s="71" t="s">
        <v>14</v>
      </c>
    </row>
    <row r="102" spans="1:24" ht="38.25" customHeight="1">
      <c r="A102" s="63"/>
      <c r="B102" s="66"/>
      <c r="C102" s="68"/>
      <c r="D102" s="68"/>
      <c r="E102" s="69"/>
      <c r="F102" s="41" t="s">
        <v>34</v>
      </c>
      <c r="G102" s="40">
        <f t="shared" si="104"/>
        <v>244.6</v>
      </c>
      <c r="H102" s="24">
        <v>0</v>
      </c>
      <c r="I102" s="24">
        <v>0</v>
      </c>
      <c r="J102" s="24">
        <v>244.6</v>
      </c>
      <c r="K102" s="24">
        <v>0</v>
      </c>
      <c r="L102" s="24">
        <v>0</v>
      </c>
      <c r="M102" s="24">
        <v>0</v>
      </c>
      <c r="N102" s="24">
        <v>0</v>
      </c>
      <c r="O102" s="71"/>
      <c r="P102" s="71"/>
      <c r="Q102" s="71"/>
      <c r="R102" s="71"/>
      <c r="S102" s="71"/>
      <c r="T102" s="71"/>
      <c r="U102" s="71"/>
      <c r="V102" s="71"/>
      <c r="W102" s="71"/>
      <c r="X102" s="71"/>
    </row>
    <row r="103" spans="1:24" ht="38.25" customHeight="1">
      <c r="A103" s="63"/>
      <c r="B103" s="66"/>
      <c r="C103" s="68"/>
      <c r="D103" s="68"/>
      <c r="E103" s="69"/>
      <c r="F103" s="41" t="s">
        <v>32</v>
      </c>
      <c r="G103" s="40">
        <f t="shared" si="104"/>
        <v>24215.1</v>
      </c>
      <c r="H103" s="24">
        <v>0</v>
      </c>
      <c r="I103" s="24">
        <v>0</v>
      </c>
      <c r="J103" s="24">
        <v>24215.1</v>
      </c>
      <c r="K103" s="24">
        <v>0</v>
      </c>
      <c r="L103" s="24">
        <v>0</v>
      </c>
      <c r="M103" s="24">
        <v>0</v>
      </c>
      <c r="N103" s="24">
        <v>0</v>
      </c>
      <c r="O103" s="71"/>
      <c r="P103" s="71"/>
      <c r="Q103" s="71"/>
      <c r="R103" s="71"/>
      <c r="S103" s="71"/>
      <c r="T103" s="71"/>
      <c r="U103" s="71"/>
      <c r="V103" s="71"/>
      <c r="W103" s="71"/>
      <c r="X103" s="71"/>
    </row>
    <row r="104" spans="1:24" ht="46.5" customHeight="1">
      <c r="A104" s="64"/>
      <c r="B104" s="66"/>
      <c r="C104" s="68"/>
      <c r="D104" s="68"/>
      <c r="E104" s="69"/>
      <c r="F104" s="42" t="s">
        <v>33</v>
      </c>
      <c r="G104" s="40">
        <f t="shared" si="104"/>
        <v>0</v>
      </c>
      <c r="H104" s="24">
        <v>0</v>
      </c>
      <c r="I104" s="24">
        <v>0</v>
      </c>
      <c r="J104" s="24">
        <v>0</v>
      </c>
      <c r="K104" s="24">
        <v>0</v>
      </c>
      <c r="L104" s="24">
        <v>0</v>
      </c>
      <c r="M104" s="24">
        <v>0</v>
      </c>
      <c r="N104" s="24">
        <v>0</v>
      </c>
      <c r="O104" s="71"/>
      <c r="P104" s="71"/>
      <c r="Q104" s="71"/>
      <c r="R104" s="71"/>
      <c r="S104" s="71"/>
      <c r="T104" s="71"/>
      <c r="U104" s="71"/>
      <c r="V104" s="71"/>
      <c r="W104" s="71"/>
      <c r="X104" s="71"/>
    </row>
    <row r="105" spans="1:24" ht="38.25" customHeight="1">
      <c r="A105" s="62" t="s">
        <v>233</v>
      </c>
      <c r="B105" s="65" t="s">
        <v>227</v>
      </c>
      <c r="C105" s="67" t="s">
        <v>148</v>
      </c>
      <c r="D105" s="67" t="s">
        <v>258</v>
      </c>
      <c r="E105" s="69" t="s">
        <v>31</v>
      </c>
      <c r="F105" s="47" t="s">
        <v>15</v>
      </c>
      <c r="G105" s="40">
        <f t="shared" ref="G105:G108" si="107">SUM(H105:N105)</f>
        <v>44440.66</v>
      </c>
      <c r="H105" s="24">
        <f t="shared" ref="H105:L105" si="108">H106+H107+H108</f>
        <v>0</v>
      </c>
      <c r="I105" s="24">
        <f t="shared" si="108"/>
        <v>0</v>
      </c>
      <c r="J105" s="24">
        <f t="shared" si="108"/>
        <v>0</v>
      </c>
      <c r="K105" s="24">
        <f t="shared" si="108"/>
        <v>44440.66</v>
      </c>
      <c r="L105" s="24">
        <f t="shared" si="108"/>
        <v>0</v>
      </c>
      <c r="M105" s="24">
        <f t="shared" ref="M105:N105" si="109">M106+M107+M108</f>
        <v>0</v>
      </c>
      <c r="N105" s="24">
        <f t="shared" si="109"/>
        <v>0</v>
      </c>
      <c r="O105" s="70" t="s">
        <v>14</v>
      </c>
      <c r="P105" s="71" t="s">
        <v>14</v>
      </c>
      <c r="Q105" s="71" t="s">
        <v>14</v>
      </c>
      <c r="R105" s="71" t="s">
        <v>14</v>
      </c>
      <c r="S105" s="71" t="s">
        <v>14</v>
      </c>
      <c r="T105" s="71" t="s">
        <v>14</v>
      </c>
      <c r="U105" s="71" t="s">
        <v>14</v>
      </c>
      <c r="V105" s="71" t="s">
        <v>14</v>
      </c>
      <c r="W105" s="71" t="s">
        <v>14</v>
      </c>
      <c r="X105" s="71" t="s">
        <v>14</v>
      </c>
    </row>
    <row r="106" spans="1:24" ht="38.25" customHeight="1">
      <c r="A106" s="63"/>
      <c r="B106" s="66"/>
      <c r="C106" s="68"/>
      <c r="D106" s="68"/>
      <c r="E106" s="69"/>
      <c r="F106" s="47" t="s">
        <v>34</v>
      </c>
      <c r="G106" s="40">
        <f t="shared" si="107"/>
        <v>44440.66</v>
      </c>
      <c r="H106" s="24">
        <v>0</v>
      </c>
      <c r="I106" s="24">
        <v>0</v>
      </c>
      <c r="J106" s="24">
        <v>0</v>
      </c>
      <c r="K106" s="24">
        <v>44440.66</v>
      </c>
      <c r="L106" s="24">
        <v>0</v>
      </c>
      <c r="M106" s="24">
        <v>0</v>
      </c>
      <c r="N106" s="24">
        <v>0</v>
      </c>
      <c r="O106" s="71"/>
      <c r="P106" s="71"/>
      <c r="Q106" s="71"/>
      <c r="R106" s="71"/>
      <c r="S106" s="71"/>
      <c r="T106" s="71"/>
      <c r="U106" s="71"/>
      <c r="V106" s="71"/>
      <c r="W106" s="71"/>
      <c r="X106" s="71"/>
    </row>
    <row r="107" spans="1:24" ht="38.25" customHeight="1">
      <c r="A107" s="63"/>
      <c r="B107" s="66"/>
      <c r="C107" s="68"/>
      <c r="D107" s="68"/>
      <c r="E107" s="69"/>
      <c r="F107" s="47" t="s">
        <v>32</v>
      </c>
      <c r="G107" s="40">
        <f t="shared" si="107"/>
        <v>0</v>
      </c>
      <c r="H107" s="24">
        <v>0</v>
      </c>
      <c r="I107" s="24">
        <v>0</v>
      </c>
      <c r="J107" s="24">
        <v>0</v>
      </c>
      <c r="K107" s="24">
        <v>0</v>
      </c>
      <c r="L107" s="24">
        <v>0</v>
      </c>
      <c r="M107" s="24">
        <v>0</v>
      </c>
      <c r="N107" s="24">
        <v>0</v>
      </c>
      <c r="O107" s="71"/>
      <c r="P107" s="71"/>
      <c r="Q107" s="71"/>
      <c r="R107" s="71"/>
      <c r="S107" s="71"/>
      <c r="T107" s="71"/>
      <c r="U107" s="71"/>
      <c r="V107" s="71"/>
      <c r="W107" s="71"/>
      <c r="X107" s="71"/>
    </row>
    <row r="108" spans="1:24" ht="46.5" customHeight="1">
      <c r="A108" s="64"/>
      <c r="B108" s="66"/>
      <c r="C108" s="68"/>
      <c r="D108" s="68"/>
      <c r="E108" s="69"/>
      <c r="F108" s="46" t="s">
        <v>33</v>
      </c>
      <c r="G108" s="40">
        <f t="shared" si="107"/>
        <v>0</v>
      </c>
      <c r="H108" s="24">
        <v>0</v>
      </c>
      <c r="I108" s="24">
        <v>0</v>
      </c>
      <c r="J108" s="24">
        <v>0</v>
      </c>
      <c r="K108" s="24">
        <v>0</v>
      </c>
      <c r="L108" s="24">
        <v>0</v>
      </c>
      <c r="M108" s="24">
        <v>0</v>
      </c>
      <c r="N108" s="24">
        <v>0</v>
      </c>
      <c r="O108" s="71"/>
      <c r="P108" s="71"/>
      <c r="Q108" s="71"/>
      <c r="R108" s="71"/>
      <c r="S108" s="71"/>
      <c r="T108" s="71"/>
      <c r="U108" s="71"/>
      <c r="V108" s="71"/>
      <c r="W108" s="71"/>
      <c r="X108" s="71"/>
    </row>
    <row r="109" spans="1:24" ht="32.25" customHeight="1">
      <c r="A109" s="62" t="s">
        <v>26</v>
      </c>
      <c r="B109" s="65" t="s">
        <v>134</v>
      </c>
      <c r="C109" s="67" t="s">
        <v>148</v>
      </c>
      <c r="D109" s="67" t="s">
        <v>258</v>
      </c>
      <c r="E109" s="69" t="s">
        <v>31</v>
      </c>
      <c r="F109" s="41" t="s">
        <v>15</v>
      </c>
      <c r="G109" s="40">
        <f t="shared" si="6"/>
        <v>907000</v>
      </c>
      <c r="H109" s="24">
        <f t="shared" ref="H109:K109" si="110">H110+H111+H112</f>
        <v>674100</v>
      </c>
      <c r="I109" s="24">
        <f t="shared" si="110"/>
        <v>74900</v>
      </c>
      <c r="J109" s="24">
        <f t="shared" si="110"/>
        <v>150000</v>
      </c>
      <c r="K109" s="24">
        <f t="shared" si="110"/>
        <v>2000</v>
      </c>
      <c r="L109" s="24">
        <f t="shared" ref="L109:M109" si="111">L110+L111+L112</f>
        <v>2000</v>
      </c>
      <c r="M109" s="24">
        <f t="shared" si="111"/>
        <v>2000</v>
      </c>
      <c r="N109" s="24">
        <f t="shared" ref="N109" si="112">N110+N111+N112</f>
        <v>2000</v>
      </c>
      <c r="O109" s="70" t="s">
        <v>14</v>
      </c>
      <c r="P109" s="71" t="s">
        <v>14</v>
      </c>
      <c r="Q109" s="71" t="s">
        <v>14</v>
      </c>
      <c r="R109" s="71" t="s">
        <v>14</v>
      </c>
      <c r="S109" s="71" t="s">
        <v>14</v>
      </c>
      <c r="T109" s="71" t="s">
        <v>14</v>
      </c>
      <c r="U109" s="71" t="s">
        <v>14</v>
      </c>
      <c r="V109" s="71" t="s">
        <v>14</v>
      </c>
      <c r="W109" s="71" t="s">
        <v>14</v>
      </c>
      <c r="X109" s="71" t="s">
        <v>14</v>
      </c>
    </row>
    <row r="110" spans="1:24" ht="40.5" customHeight="1">
      <c r="A110" s="63"/>
      <c r="B110" s="66"/>
      <c r="C110" s="68"/>
      <c r="D110" s="68"/>
      <c r="E110" s="69"/>
      <c r="F110" s="41" t="s">
        <v>34</v>
      </c>
      <c r="G110" s="40">
        <f t="shared" si="6"/>
        <v>232900</v>
      </c>
      <c r="H110" s="24">
        <f>H114+H122</f>
        <v>0</v>
      </c>
      <c r="I110" s="24">
        <f t="shared" ref="I110" si="113">I114+I122</f>
        <v>74900</v>
      </c>
      <c r="J110" s="24">
        <f>J114+J118+J122</f>
        <v>150000</v>
      </c>
      <c r="K110" s="24">
        <f t="shared" ref="K110:L110" si="114">K114+K122</f>
        <v>2000</v>
      </c>
      <c r="L110" s="24">
        <f t="shared" si="114"/>
        <v>2000</v>
      </c>
      <c r="M110" s="24">
        <f t="shared" ref="M110:N110" si="115">M114+M122</f>
        <v>2000</v>
      </c>
      <c r="N110" s="24">
        <f t="shared" si="115"/>
        <v>2000</v>
      </c>
      <c r="O110" s="71"/>
      <c r="P110" s="71"/>
      <c r="Q110" s="71"/>
      <c r="R110" s="71"/>
      <c r="S110" s="71"/>
      <c r="T110" s="71"/>
      <c r="U110" s="71"/>
      <c r="V110" s="71"/>
      <c r="W110" s="71"/>
      <c r="X110" s="71"/>
    </row>
    <row r="111" spans="1:24" ht="37.5" customHeight="1">
      <c r="A111" s="63"/>
      <c r="B111" s="66"/>
      <c r="C111" s="68"/>
      <c r="D111" s="68"/>
      <c r="E111" s="69"/>
      <c r="F111" s="41" t="s">
        <v>32</v>
      </c>
      <c r="G111" s="40">
        <f t="shared" si="6"/>
        <v>674100</v>
      </c>
      <c r="H111" s="24">
        <f>H115+H123</f>
        <v>674100</v>
      </c>
      <c r="I111" s="24">
        <f t="shared" ref="I111:L111" si="116">I115+I123</f>
        <v>0</v>
      </c>
      <c r="J111" s="24">
        <f t="shared" si="116"/>
        <v>0</v>
      </c>
      <c r="K111" s="24">
        <f t="shared" si="116"/>
        <v>0</v>
      </c>
      <c r="L111" s="24">
        <f t="shared" si="116"/>
        <v>0</v>
      </c>
      <c r="M111" s="24">
        <f t="shared" ref="M111:N111" si="117">M115+M123</f>
        <v>0</v>
      </c>
      <c r="N111" s="24">
        <f t="shared" si="117"/>
        <v>0</v>
      </c>
      <c r="O111" s="71"/>
      <c r="P111" s="71"/>
      <c r="Q111" s="71"/>
      <c r="R111" s="71"/>
      <c r="S111" s="71"/>
      <c r="T111" s="71"/>
      <c r="U111" s="71"/>
      <c r="V111" s="71"/>
      <c r="W111" s="71"/>
      <c r="X111" s="71"/>
    </row>
    <row r="112" spans="1:24" ht="37.5" customHeight="1">
      <c r="A112" s="63"/>
      <c r="B112" s="66"/>
      <c r="C112" s="68"/>
      <c r="D112" s="68"/>
      <c r="E112" s="69"/>
      <c r="F112" s="42" t="s">
        <v>33</v>
      </c>
      <c r="G112" s="40">
        <f t="shared" si="6"/>
        <v>0</v>
      </c>
      <c r="H112" s="24">
        <f>H116+H124</f>
        <v>0</v>
      </c>
      <c r="I112" s="24">
        <f t="shared" ref="I112:L112" si="118">I116+I124</f>
        <v>0</v>
      </c>
      <c r="J112" s="24">
        <f t="shared" si="118"/>
        <v>0</v>
      </c>
      <c r="K112" s="24">
        <f t="shared" si="118"/>
        <v>0</v>
      </c>
      <c r="L112" s="24">
        <f t="shared" si="118"/>
        <v>0</v>
      </c>
      <c r="M112" s="24">
        <f t="shared" ref="M112:N112" si="119">M116+M124</f>
        <v>0</v>
      </c>
      <c r="N112" s="24">
        <f t="shared" si="119"/>
        <v>0</v>
      </c>
      <c r="O112" s="71"/>
      <c r="P112" s="71"/>
      <c r="Q112" s="71"/>
      <c r="R112" s="71"/>
      <c r="S112" s="71"/>
      <c r="T112" s="71"/>
      <c r="U112" s="71"/>
      <c r="V112" s="71"/>
      <c r="W112" s="71"/>
      <c r="X112" s="71"/>
    </row>
    <row r="113" spans="1:24" ht="32.25" customHeight="1">
      <c r="A113" s="62" t="s">
        <v>49</v>
      </c>
      <c r="B113" s="65" t="s">
        <v>135</v>
      </c>
      <c r="C113" s="67" t="s">
        <v>148</v>
      </c>
      <c r="D113" s="67" t="s">
        <v>258</v>
      </c>
      <c r="E113" s="69" t="s">
        <v>31</v>
      </c>
      <c r="F113" s="41" t="s">
        <v>15</v>
      </c>
      <c r="G113" s="40">
        <f t="shared" si="6"/>
        <v>8000</v>
      </c>
      <c r="H113" s="24">
        <f t="shared" ref="H113:N113" si="120">H114</f>
        <v>0</v>
      </c>
      <c r="I113" s="24">
        <f t="shared" si="120"/>
        <v>0</v>
      </c>
      <c r="J113" s="24">
        <f t="shared" si="120"/>
        <v>0</v>
      </c>
      <c r="K113" s="24">
        <f t="shared" si="120"/>
        <v>2000</v>
      </c>
      <c r="L113" s="24">
        <f t="shared" si="120"/>
        <v>2000</v>
      </c>
      <c r="M113" s="24">
        <f t="shared" si="120"/>
        <v>2000</v>
      </c>
      <c r="N113" s="24">
        <f t="shared" si="120"/>
        <v>2000</v>
      </c>
      <c r="O113" s="70" t="s">
        <v>14</v>
      </c>
      <c r="P113" s="71" t="s">
        <v>14</v>
      </c>
      <c r="Q113" s="71" t="s">
        <v>14</v>
      </c>
      <c r="R113" s="71" t="s">
        <v>14</v>
      </c>
      <c r="S113" s="71" t="s">
        <v>14</v>
      </c>
      <c r="T113" s="71" t="s">
        <v>14</v>
      </c>
      <c r="U113" s="71" t="s">
        <v>14</v>
      </c>
      <c r="V113" s="71" t="s">
        <v>14</v>
      </c>
      <c r="W113" s="71" t="s">
        <v>14</v>
      </c>
      <c r="X113" s="71" t="s">
        <v>14</v>
      </c>
    </row>
    <row r="114" spans="1:24" ht="40.5" customHeight="1">
      <c r="A114" s="63"/>
      <c r="B114" s="66"/>
      <c r="C114" s="68"/>
      <c r="D114" s="68"/>
      <c r="E114" s="69"/>
      <c r="F114" s="41" t="s">
        <v>34</v>
      </c>
      <c r="G114" s="40">
        <f t="shared" si="6"/>
        <v>8000</v>
      </c>
      <c r="H114" s="24">
        <v>0</v>
      </c>
      <c r="I114" s="24">
        <v>0</v>
      </c>
      <c r="J114" s="24">
        <v>0</v>
      </c>
      <c r="K114" s="24">
        <v>2000</v>
      </c>
      <c r="L114" s="24">
        <v>2000</v>
      </c>
      <c r="M114" s="24">
        <v>2000</v>
      </c>
      <c r="N114" s="24">
        <v>2000</v>
      </c>
      <c r="O114" s="71"/>
      <c r="P114" s="71"/>
      <c r="Q114" s="71"/>
      <c r="R114" s="71"/>
      <c r="S114" s="71"/>
      <c r="T114" s="71"/>
      <c r="U114" s="71"/>
      <c r="V114" s="71"/>
      <c r="W114" s="71"/>
      <c r="X114" s="71"/>
    </row>
    <row r="115" spans="1:24" ht="39" customHeight="1">
      <c r="A115" s="63"/>
      <c r="B115" s="66"/>
      <c r="C115" s="68"/>
      <c r="D115" s="68"/>
      <c r="E115" s="69"/>
      <c r="F115" s="41" t="s">
        <v>32</v>
      </c>
      <c r="G115" s="40">
        <f t="shared" si="6"/>
        <v>0</v>
      </c>
      <c r="H115" s="24">
        <v>0</v>
      </c>
      <c r="I115" s="24">
        <v>0</v>
      </c>
      <c r="J115" s="24">
        <v>0</v>
      </c>
      <c r="K115" s="24">
        <v>0</v>
      </c>
      <c r="L115" s="24">
        <v>0</v>
      </c>
      <c r="M115" s="24">
        <v>0</v>
      </c>
      <c r="N115" s="24">
        <v>0</v>
      </c>
      <c r="O115" s="71"/>
      <c r="P115" s="71"/>
      <c r="Q115" s="71"/>
      <c r="R115" s="71"/>
      <c r="S115" s="71"/>
      <c r="T115" s="71"/>
      <c r="U115" s="71"/>
      <c r="V115" s="71"/>
      <c r="W115" s="71"/>
      <c r="X115" s="71"/>
    </row>
    <row r="116" spans="1:24" ht="37.5" customHeight="1">
      <c r="A116" s="63"/>
      <c r="B116" s="66"/>
      <c r="C116" s="68"/>
      <c r="D116" s="68"/>
      <c r="E116" s="69"/>
      <c r="F116" s="42" t="s">
        <v>33</v>
      </c>
      <c r="G116" s="40">
        <f t="shared" si="6"/>
        <v>0</v>
      </c>
      <c r="H116" s="24">
        <v>0</v>
      </c>
      <c r="I116" s="24">
        <v>0</v>
      </c>
      <c r="J116" s="24">
        <v>0</v>
      </c>
      <c r="K116" s="24">
        <v>0</v>
      </c>
      <c r="L116" s="24">
        <v>0</v>
      </c>
      <c r="M116" s="24">
        <v>0</v>
      </c>
      <c r="N116" s="24">
        <v>0</v>
      </c>
      <c r="O116" s="71"/>
      <c r="P116" s="71"/>
      <c r="Q116" s="71"/>
      <c r="R116" s="71"/>
      <c r="S116" s="71"/>
      <c r="T116" s="71"/>
      <c r="U116" s="71"/>
      <c r="V116" s="71"/>
      <c r="W116" s="71"/>
      <c r="X116" s="71"/>
    </row>
    <row r="117" spans="1:24" ht="32.25" customHeight="1">
      <c r="A117" s="62" t="s">
        <v>167</v>
      </c>
      <c r="B117" s="65" t="s">
        <v>225</v>
      </c>
      <c r="C117" s="67" t="s">
        <v>148</v>
      </c>
      <c r="D117" s="67" t="s">
        <v>258</v>
      </c>
      <c r="E117" s="69" t="s">
        <v>31</v>
      </c>
      <c r="F117" s="44" t="s">
        <v>15</v>
      </c>
      <c r="G117" s="40">
        <f t="shared" ref="G117:G120" si="121">SUM(H117:N117)</f>
        <v>150000</v>
      </c>
      <c r="H117" s="24">
        <f t="shared" ref="H117:N117" si="122">H118</f>
        <v>0</v>
      </c>
      <c r="I117" s="24">
        <f t="shared" si="122"/>
        <v>0</v>
      </c>
      <c r="J117" s="24">
        <f t="shared" si="122"/>
        <v>150000</v>
      </c>
      <c r="K117" s="24">
        <f t="shared" si="122"/>
        <v>0</v>
      </c>
      <c r="L117" s="24">
        <f t="shared" si="122"/>
        <v>0</v>
      </c>
      <c r="M117" s="24">
        <f t="shared" si="122"/>
        <v>0</v>
      </c>
      <c r="N117" s="24">
        <f t="shared" si="122"/>
        <v>0</v>
      </c>
      <c r="O117" s="70" t="s">
        <v>14</v>
      </c>
      <c r="P117" s="71" t="s">
        <v>14</v>
      </c>
      <c r="Q117" s="71" t="s">
        <v>14</v>
      </c>
      <c r="R117" s="71" t="s">
        <v>14</v>
      </c>
      <c r="S117" s="71" t="s">
        <v>14</v>
      </c>
      <c r="T117" s="71" t="s">
        <v>14</v>
      </c>
      <c r="U117" s="71" t="s">
        <v>14</v>
      </c>
      <c r="V117" s="71" t="s">
        <v>14</v>
      </c>
      <c r="W117" s="71" t="s">
        <v>14</v>
      </c>
      <c r="X117" s="71" t="s">
        <v>14</v>
      </c>
    </row>
    <row r="118" spans="1:24" ht="40.5" customHeight="1">
      <c r="A118" s="63"/>
      <c r="B118" s="66"/>
      <c r="C118" s="68"/>
      <c r="D118" s="68"/>
      <c r="E118" s="69"/>
      <c r="F118" s="44" t="s">
        <v>34</v>
      </c>
      <c r="G118" s="40">
        <f t="shared" si="121"/>
        <v>150000</v>
      </c>
      <c r="H118" s="24">
        <v>0</v>
      </c>
      <c r="I118" s="24">
        <v>0</v>
      </c>
      <c r="J118" s="24">
        <v>150000</v>
      </c>
      <c r="K118" s="24">
        <v>0</v>
      </c>
      <c r="L118" s="24">
        <v>0</v>
      </c>
      <c r="M118" s="24">
        <v>0</v>
      </c>
      <c r="N118" s="24">
        <v>0</v>
      </c>
      <c r="O118" s="71"/>
      <c r="P118" s="71"/>
      <c r="Q118" s="71"/>
      <c r="R118" s="71"/>
      <c r="S118" s="71"/>
      <c r="T118" s="71"/>
      <c r="U118" s="71"/>
      <c r="V118" s="71"/>
      <c r="W118" s="71"/>
      <c r="X118" s="71"/>
    </row>
    <row r="119" spans="1:24" ht="39" customHeight="1">
      <c r="A119" s="63"/>
      <c r="B119" s="66"/>
      <c r="C119" s="68"/>
      <c r="D119" s="68"/>
      <c r="E119" s="69"/>
      <c r="F119" s="44" t="s">
        <v>32</v>
      </c>
      <c r="G119" s="40">
        <f t="shared" si="121"/>
        <v>0</v>
      </c>
      <c r="H119" s="24">
        <v>0</v>
      </c>
      <c r="I119" s="24">
        <v>0</v>
      </c>
      <c r="J119" s="24">
        <v>0</v>
      </c>
      <c r="K119" s="24">
        <v>0</v>
      </c>
      <c r="L119" s="24">
        <v>0</v>
      </c>
      <c r="M119" s="24">
        <v>0</v>
      </c>
      <c r="N119" s="24">
        <v>0</v>
      </c>
      <c r="O119" s="71"/>
      <c r="P119" s="71"/>
      <c r="Q119" s="71"/>
      <c r="R119" s="71"/>
      <c r="S119" s="71"/>
      <c r="T119" s="71"/>
      <c r="U119" s="71"/>
      <c r="V119" s="71"/>
      <c r="W119" s="71"/>
      <c r="X119" s="71"/>
    </row>
    <row r="120" spans="1:24" ht="37.5" customHeight="1">
      <c r="A120" s="63"/>
      <c r="B120" s="66"/>
      <c r="C120" s="68"/>
      <c r="D120" s="68"/>
      <c r="E120" s="69"/>
      <c r="F120" s="45" t="s">
        <v>33</v>
      </c>
      <c r="G120" s="40">
        <f t="shared" si="121"/>
        <v>0</v>
      </c>
      <c r="H120" s="24">
        <v>0</v>
      </c>
      <c r="I120" s="24">
        <v>0</v>
      </c>
      <c r="J120" s="24">
        <v>0</v>
      </c>
      <c r="K120" s="24">
        <v>0</v>
      </c>
      <c r="L120" s="24">
        <v>0</v>
      </c>
      <c r="M120" s="24">
        <v>0</v>
      </c>
      <c r="N120" s="24">
        <v>0</v>
      </c>
      <c r="O120" s="71"/>
      <c r="P120" s="71"/>
      <c r="Q120" s="71"/>
      <c r="R120" s="71"/>
      <c r="S120" s="71"/>
      <c r="T120" s="71"/>
      <c r="U120" s="71"/>
      <c r="V120" s="71"/>
      <c r="W120" s="71"/>
      <c r="X120" s="71"/>
    </row>
    <row r="121" spans="1:24" ht="32.25" customHeight="1">
      <c r="A121" s="62" t="s">
        <v>234</v>
      </c>
      <c r="B121" s="65" t="s">
        <v>224</v>
      </c>
      <c r="C121" s="67" t="s">
        <v>148</v>
      </c>
      <c r="D121" s="67" t="s">
        <v>258</v>
      </c>
      <c r="E121" s="69" t="s">
        <v>31</v>
      </c>
      <c r="F121" s="41" t="s">
        <v>15</v>
      </c>
      <c r="G121" s="40">
        <f t="shared" si="6"/>
        <v>749000</v>
      </c>
      <c r="H121" s="24">
        <f t="shared" ref="H121:K121" si="123">H122+H123+H124</f>
        <v>674100</v>
      </c>
      <c r="I121" s="24">
        <f t="shared" si="123"/>
        <v>74900</v>
      </c>
      <c r="J121" s="7">
        <f t="shared" si="123"/>
        <v>0</v>
      </c>
      <c r="K121" s="7">
        <f t="shared" si="123"/>
        <v>0</v>
      </c>
      <c r="L121" s="7">
        <f t="shared" ref="L121:M121" si="124">L122+L123+L124</f>
        <v>0</v>
      </c>
      <c r="M121" s="7">
        <f t="shared" si="124"/>
        <v>0</v>
      </c>
      <c r="N121" s="7">
        <f t="shared" ref="N121" si="125">N122+N123+N124</f>
        <v>0</v>
      </c>
      <c r="O121" s="70" t="s">
        <v>14</v>
      </c>
      <c r="P121" s="71" t="s">
        <v>14</v>
      </c>
      <c r="Q121" s="71" t="s">
        <v>14</v>
      </c>
      <c r="R121" s="71" t="s">
        <v>14</v>
      </c>
      <c r="S121" s="71" t="s">
        <v>14</v>
      </c>
      <c r="T121" s="71" t="s">
        <v>14</v>
      </c>
      <c r="U121" s="71" t="s">
        <v>14</v>
      </c>
      <c r="V121" s="71" t="s">
        <v>14</v>
      </c>
      <c r="W121" s="71" t="s">
        <v>14</v>
      </c>
      <c r="X121" s="71" t="s">
        <v>14</v>
      </c>
    </row>
    <row r="122" spans="1:24" ht="40.5" customHeight="1">
      <c r="A122" s="63"/>
      <c r="B122" s="66"/>
      <c r="C122" s="68"/>
      <c r="D122" s="68"/>
      <c r="E122" s="69"/>
      <c r="F122" s="41" t="s">
        <v>34</v>
      </c>
      <c r="G122" s="40">
        <f t="shared" si="6"/>
        <v>74900</v>
      </c>
      <c r="H122" s="24">
        <v>0</v>
      </c>
      <c r="I122" s="24">
        <v>74900</v>
      </c>
      <c r="J122" s="24">
        <v>0</v>
      </c>
      <c r="K122" s="24">
        <v>0</v>
      </c>
      <c r="L122" s="24">
        <v>0</v>
      </c>
      <c r="M122" s="24">
        <v>0</v>
      </c>
      <c r="N122" s="24">
        <v>0</v>
      </c>
      <c r="O122" s="71"/>
      <c r="P122" s="71"/>
      <c r="Q122" s="71"/>
      <c r="R122" s="71"/>
      <c r="S122" s="71"/>
      <c r="T122" s="71"/>
      <c r="U122" s="71"/>
      <c r="V122" s="71"/>
      <c r="W122" s="71"/>
      <c r="X122" s="71"/>
    </row>
    <row r="123" spans="1:24" ht="39" customHeight="1">
      <c r="A123" s="63"/>
      <c r="B123" s="66"/>
      <c r="C123" s="68"/>
      <c r="D123" s="68"/>
      <c r="E123" s="69"/>
      <c r="F123" s="41" t="s">
        <v>32</v>
      </c>
      <c r="G123" s="40">
        <f t="shared" si="6"/>
        <v>674100</v>
      </c>
      <c r="H123" s="24">
        <v>674100</v>
      </c>
      <c r="I123" s="24">
        <v>0</v>
      </c>
      <c r="J123" s="24">
        <v>0</v>
      </c>
      <c r="K123" s="24">
        <v>0</v>
      </c>
      <c r="L123" s="24">
        <v>0</v>
      </c>
      <c r="M123" s="24">
        <v>0</v>
      </c>
      <c r="N123" s="24">
        <v>0</v>
      </c>
      <c r="O123" s="71"/>
      <c r="P123" s="71"/>
      <c r="Q123" s="71"/>
      <c r="R123" s="71"/>
      <c r="S123" s="71"/>
      <c r="T123" s="71"/>
      <c r="U123" s="71"/>
      <c r="V123" s="71"/>
      <c r="W123" s="71"/>
      <c r="X123" s="71"/>
    </row>
    <row r="124" spans="1:24" ht="37.5" customHeight="1">
      <c r="A124" s="63"/>
      <c r="B124" s="66"/>
      <c r="C124" s="68"/>
      <c r="D124" s="68"/>
      <c r="E124" s="69"/>
      <c r="F124" s="42" t="s">
        <v>33</v>
      </c>
      <c r="G124" s="40">
        <f t="shared" si="6"/>
        <v>0</v>
      </c>
      <c r="H124" s="24">
        <v>0</v>
      </c>
      <c r="I124" s="24">
        <v>0</v>
      </c>
      <c r="J124" s="24">
        <v>0</v>
      </c>
      <c r="K124" s="24">
        <v>0</v>
      </c>
      <c r="L124" s="24">
        <v>0</v>
      </c>
      <c r="M124" s="24">
        <v>0</v>
      </c>
      <c r="N124" s="24">
        <v>0</v>
      </c>
      <c r="O124" s="71"/>
      <c r="P124" s="71"/>
      <c r="Q124" s="71"/>
      <c r="R124" s="71"/>
      <c r="S124" s="71"/>
      <c r="T124" s="71"/>
      <c r="U124" s="71"/>
      <c r="V124" s="71"/>
      <c r="W124" s="71"/>
      <c r="X124" s="71"/>
    </row>
    <row r="125" spans="1:24" ht="32.25" customHeight="1">
      <c r="A125" s="62" t="s">
        <v>180</v>
      </c>
      <c r="B125" s="65" t="s">
        <v>179</v>
      </c>
      <c r="C125" s="67" t="s">
        <v>148</v>
      </c>
      <c r="D125" s="67" t="s">
        <v>258</v>
      </c>
      <c r="E125" s="69" t="s">
        <v>31</v>
      </c>
      <c r="F125" s="41" t="s">
        <v>15</v>
      </c>
      <c r="G125" s="40">
        <f t="shared" ref="G125:G128" si="126">SUM(H125:N125)</f>
        <v>48000</v>
      </c>
      <c r="H125" s="24">
        <f t="shared" ref="H125:L125" si="127">H126+H127+H128</f>
        <v>0</v>
      </c>
      <c r="I125" s="24">
        <f t="shared" si="127"/>
        <v>0</v>
      </c>
      <c r="J125" s="7">
        <f t="shared" si="127"/>
        <v>0</v>
      </c>
      <c r="K125" s="7">
        <f t="shared" si="127"/>
        <v>12000</v>
      </c>
      <c r="L125" s="7">
        <f t="shared" si="127"/>
        <v>12000</v>
      </c>
      <c r="M125" s="7">
        <f t="shared" ref="M125:N125" si="128">M126+M127+M128</f>
        <v>12000</v>
      </c>
      <c r="N125" s="7">
        <f t="shared" si="128"/>
        <v>12000</v>
      </c>
      <c r="O125" s="70" t="s">
        <v>14</v>
      </c>
      <c r="P125" s="71" t="s">
        <v>14</v>
      </c>
      <c r="Q125" s="71" t="s">
        <v>14</v>
      </c>
      <c r="R125" s="71" t="s">
        <v>14</v>
      </c>
      <c r="S125" s="71" t="s">
        <v>14</v>
      </c>
      <c r="T125" s="71" t="s">
        <v>14</v>
      </c>
      <c r="U125" s="71" t="s">
        <v>14</v>
      </c>
      <c r="V125" s="71" t="s">
        <v>14</v>
      </c>
      <c r="W125" s="71" t="s">
        <v>14</v>
      </c>
      <c r="X125" s="71" t="s">
        <v>14</v>
      </c>
    </row>
    <row r="126" spans="1:24" ht="40.5" customHeight="1">
      <c r="A126" s="63"/>
      <c r="B126" s="66"/>
      <c r="C126" s="68"/>
      <c r="D126" s="68"/>
      <c r="E126" s="69"/>
      <c r="F126" s="41" t="s">
        <v>34</v>
      </c>
      <c r="G126" s="40">
        <f t="shared" si="126"/>
        <v>48000</v>
      </c>
      <c r="H126" s="24">
        <v>0</v>
      </c>
      <c r="I126" s="24">
        <f t="shared" ref="I126" si="129">I129+I133</f>
        <v>0</v>
      </c>
      <c r="J126" s="24">
        <f>J130+J134</f>
        <v>0</v>
      </c>
      <c r="K126" s="24">
        <f t="shared" ref="K126:L126" si="130">K130+K134</f>
        <v>12000</v>
      </c>
      <c r="L126" s="24">
        <f t="shared" si="130"/>
        <v>12000</v>
      </c>
      <c r="M126" s="24">
        <f t="shared" ref="M126:N126" si="131">M130+M134</f>
        <v>12000</v>
      </c>
      <c r="N126" s="24">
        <f t="shared" si="131"/>
        <v>12000</v>
      </c>
      <c r="O126" s="71"/>
      <c r="P126" s="71"/>
      <c r="Q126" s="71"/>
      <c r="R126" s="71"/>
      <c r="S126" s="71"/>
      <c r="T126" s="71"/>
      <c r="U126" s="71"/>
      <c r="V126" s="71"/>
      <c r="W126" s="71"/>
      <c r="X126" s="71"/>
    </row>
    <row r="127" spans="1:24" ht="39" customHeight="1">
      <c r="A127" s="63"/>
      <c r="B127" s="66"/>
      <c r="C127" s="68"/>
      <c r="D127" s="68"/>
      <c r="E127" s="69"/>
      <c r="F127" s="41" t="s">
        <v>32</v>
      </c>
      <c r="G127" s="40">
        <f t="shared" si="126"/>
        <v>0</v>
      </c>
      <c r="H127" s="24">
        <v>0</v>
      </c>
      <c r="I127" s="24">
        <v>0</v>
      </c>
      <c r="J127" s="24">
        <v>0</v>
      </c>
      <c r="K127" s="24">
        <v>0</v>
      </c>
      <c r="L127" s="24">
        <v>0</v>
      </c>
      <c r="M127" s="24">
        <v>0</v>
      </c>
      <c r="N127" s="24">
        <v>0</v>
      </c>
      <c r="O127" s="71"/>
      <c r="P127" s="71"/>
      <c r="Q127" s="71"/>
      <c r="R127" s="71"/>
      <c r="S127" s="71"/>
      <c r="T127" s="71"/>
      <c r="U127" s="71"/>
      <c r="V127" s="71"/>
      <c r="W127" s="71"/>
      <c r="X127" s="71"/>
    </row>
    <row r="128" spans="1:24" ht="37.5" customHeight="1">
      <c r="A128" s="63"/>
      <c r="B128" s="66"/>
      <c r="C128" s="68"/>
      <c r="D128" s="68"/>
      <c r="E128" s="69"/>
      <c r="F128" s="42" t="s">
        <v>33</v>
      </c>
      <c r="G128" s="40">
        <f t="shared" si="126"/>
        <v>0</v>
      </c>
      <c r="H128" s="24">
        <v>0</v>
      </c>
      <c r="I128" s="24">
        <v>0</v>
      </c>
      <c r="J128" s="24">
        <v>0</v>
      </c>
      <c r="K128" s="24">
        <v>0</v>
      </c>
      <c r="L128" s="24">
        <v>0</v>
      </c>
      <c r="M128" s="24">
        <v>0</v>
      </c>
      <c r="N128" s="24">
        <v>0</v>
      </c>
      <c r="O128" s="71"/>
      <c r="P128" s="71"/>
      <c r="Q128" s="71"/>
      <c r="R128" s="71"/>
      <c r="S128" s="71"/>
      <c r="T128" s="71"/>
      <c r="U128" s="71"/>
      <c r="V128" s="71"/>
      <c r="W128" s="71"/>
      <c r="X128" s="71"/>
    </row>
    <row r="129" spans="1:24" ht="32.25" customHeight="1">
      <c r="A129" s="62" t="s">
        <v>181</v>
      </c>
      <c r="B129" s="65" t="s">
        <v>183</v>
      </c>
      <c r="C129" s="67" t="s">
        <v>148</v>
      </c>
      <c r="D129" s="67" t="s">
        <v>258</v>
      </c>
      <c r="E129" s="69" t="s">
        <v>31</v>
      </c>
      <c r="F129" s="41" t="s">
        <v>15</v>
      </c>
      <c r="G129" s="40">
        <f t="shared" ref="G129:G132" si="132">SUM(H129:N129)</f>
        <v>40000</v>
      </c>
      <c r="H129" s="24">
        <f t="shared" ref="H129:L129" si="133">H130+H131+H132</f>
        <v>0</v>
      </c>
      <c r="I129" s="24">
        <f t="shared" si="133"/>
        <v>0</v>
      </c>
      <c r="J129" s="7">
        <f t="shared" si="133"/>
        <v>0</v>
      </c>
      <c r="K129" s="7">
        <f t="shared" si="133"/>
        <v>10000</v>
      </c>
      <c r="L129" s="7">
        <f t="shared" si="133"/>
        <v>10000</v>
      </c>
      <c r="M129" s="7">
        <f t="shared" ref="M129:N129" si="134">M130+M131+M132</f>
        <v>10000</v>
      </c>
      <c r="N129" s="7">
        <f t="shared" si="134"/>
        <v>10000</v>
      </c>
      <c r="O129" s="76" t="s">
        <v>185</v>
      </c>
      <c r="P129" s="71" t="s">
        <v>186</v>
      </c>
      <c r="Q129" s="71">
        <f>SUM(R129:X132)</f>
        <v>6</v>
      </c>
      <c r="R129" s="71">
        <v>0</v>
      </c>
      <c r="S129" s="71">
        <v>0</v>
      </c>
      <c r="T129" s="71">
        <v>0</v>
      </c>
      <c r="U129" s="71">
        <v>0</v>
      </c>
      <c r="V129" s="71">
        <v>2</v>
      </c>
      <c r="W129" s="71">
        <v>2</v>
      </c>
      <c r="X129" s="71">
        <v>2</v>
      </c>
    </row>
    <row r="130" spans="1:24" ht="40.5" customHeight="1">
      <c r="A130" s="63"/>
      <c r="B130" s="66"/>
      <c r="C130" s="68"/>
      <c r="D130" s="68"/>
      <c r="E130" s="69"/>
      <c r="F130" s="41" t="s">
        <v>34</v>
      </c>
      <c r="G130" s="40">
        <f t="shared" si="132"/>
        <v>40000</v>
      </c>
      <c r="H130" s="24">
        <v>0</v>
      </c>
      <c r="I130" s="24">
        <v>0</v>
      </c>
      <c r="J130" s="24">
        <v>0</v>
      </c>
      <c r="K130" s="24">
        <v>10000</v>
      </c>
      <c r="L130" s="24">
        <v>10000</v>
      </c>
      <c r="M130" s="24">
        <v>10000</v>
      </c>
      <c r="N130" s="24">
        <v>10000</v>
      </c>
      <c r="O130" s="87"/>
      <c r="P130" s="71"/>
      <c r="Q130" s="71"/>
      <c r="R130" s="71"/>
      <c r="S130" s="71"/>
      <c r="T130" s="71"/>
      <c r="U130" s="71"/>
      <c r="V130" s="71"/>
      <c r="W130" s="71"/>
      <c r="X130" s="71"/>
    </row>
    <row r="131" spans="1:24" ht="39" customHeight="1">
      <c r="A131" s="63"/>
      <c r="B131" s="66"/>
      <c r="C131" s="68"/>
      <c r="D131" s="68"/>
      <c r="E131" s="69"/>
      <c r="F131" s="41" t="s">
        <v>32</v>
      </c>
      <c r="G131" s="40">
        <f t="shared" si="132"/>
        <v>0</v>
      </c>
      <c r="H131" s="24">
        <v>0</v>
      </c>
      <c r="I131" s="24">
        <v>0</v>
      </c>
      <c r="J131" s="24">
        <v>0</v>
      </c>
      <c r="K131" s="24">
        <v>0</v>
      </c>
      <c r="L131" s="24">
        <v>0</v>
      </c>
      <c r="M131" s="24">
        <v>0</v>
      </c>
      <c r="N131" s="24">
        <v>0</v>
      </c>
      <c r="O131" s="87"/>
      <c r="P131" s="71"/>
      <c r="Q131" s="71"/>
      <c r="R131" s="71"/>
      <c r="S131" s="71"/>
      <c r="T131" s="71"/>
      <c r="U131" s="71"/>
      <c r="V131" s="71"/>
      <c r="W131" s="71"/>
      <c r="X131" s="71"/>
    </row>
    <row r="132" spans="1:24" ht="37.5" customHeight="1">
      <c r="A132" s="63"/>
      <c r="B132" s="66"/>
      <c r="C132" s="68"/>
      <c r="D132" s="68"/>
      <c r="E132" s="69"/>
      <c r="F132" s="42" t="s">
        <v>33</v>
      </c>
      <c r="G132" s="40">
        <f t="shared" si="132"/>
        <v>0</v>
      </c>
      <c r="H132" s="24">
        <v>0</v>
      </c>
      <c r="I132" s="24">
        <v>0</v>
      </c>
      <c r="J132" s="24">
        <v>0</v>
      </c>
      <c r="K132" s="24">
        <v>0</v>
      </c>
      <c r="L132" s="24">
        <v>0</v>
      </c>
      <c r="M132" s="24">
        <v>0</v>
      </c>
      <c r="N132" s="24">
        <v>0</v>
      </c>
      <c r="O132" s="77"/>
      <c r="P132" s="71"/>
      <c r="Q132" s="71"/>
      <c r="R132" s="71"/>
      <c r="S132" s="71"/>
      <c r="T132" s="71"/>
      <c r="U132" s="71"/>
      <c r="V132" s="71"/>
      <c r="W132" s="71"/>
      <c r="X132" s="71"/>
    </row>
    <row r="133" spans="1:24" ht="32.25" customHeight="1">
      <c r="A133" s="62" t="s">
        <v>182</v>
      </c>
      <c r="B133" s="65" t="s">
        <v>184</v>
      </c>
      <c r="C133" s="67" t="s">
        <v>148</v>
      </c>
      <c r="D133" s="67" t="s">
        <v>258</v>
      </c>
      <c r="E133" s="69" t="s">
        <v>31</v>
      </c>
      <c r="F133" s="41" t="s">
        <v>15</v>
      </c>
      <c r="G133" s="40">
        <f t="shared" ref="G133:G136" si="135">SUM(H133:N133)</f>
        <v>8000</v>
      </c>
      <c r="H133" s="24">
        <f t="shared" ref="H133:L133" si="136">H134+H135+H136</f>
        <v>0</v>
      </c>
      <c r="I133" s="24">
        <f t="shared" si="136"/>
        <v>0</v>
      </c>
      <c r="J133" s="7">
        <f t="shared" si="136"/>
        <v>0</v>
      </c>
      <c r="K133" s="7">
        <f t="shared" si="136"/>
        <v>2000</v>
      </c>
      <c r="L133" s="7">
        <f t="shared" si="136"/>
        <v>2000</v>
      </c>
      <c r="M133" s="7">
        <f t="shared" ref="M133:N133" si="137">M134+M135+M136</f>
        <v>2000</v>
      </c>
      <c r="N133" s="7">
        <f t="shared" si="137"/>
        <v>2000</v>
      </c>
      <c r="O133" s="76" t="s">
        <v>185</v>
      </c>
      <c r="P133" s="71" t="s">
        <v>186</v>
      </c>
      <c r="Q133" s="71">
        <f>SUM(R133:X136)</f>
        <v>3</v>
      </c>
      <c r="R133" s="71">
        <v>0</v>
      </c>
      <c r="S133" s="71">
        <v>0</v>
      </c>
      <c r="T133" s="71">
        <v>0</v>
      </c>
      <c r="U133" s="71">
        <v>0</v>
      </c>
      <c r="V133" s="71">
        <v>1</v>
      </c>
      <c r="W133" s="71">
        <v>1</v>
      </c>
      <c r="X133" s="71">
        <v>1</v>
      </c>
    </row>
    <row r="134" spans="1:24" ht="40.5" customHeight="1">
      <c r="A134" s="63"/>
      <c r="B134" s="66"/>
      <c r="C134" s="68"/>
      <c r="D134" s="68"/>
      <c r="E134" s="69"/>
      <c r="F134" s="41" t="s">
        <v>34</v>
      </c>
      <c r="G134" s="40">
        <f t="shared" si="135"/>
        <v>8000</v>
      </c>
      <c r="H134" s="24">
        <v>0</v>
      </c>
      <c r="I134" s="24">
        <v>0</v>
      </c>
      <c r="J134" s="24">
        <v>0</v>
      </c>
      <c r="K134" s="24">
        <v>2000</v>
      </c>
      <c r="L134" s="24">
        <v>2000</v>
      </c>
      <c r="M134" s="24">
        <v>2000</v>
      </c>
      <c r="N134" s="24">
        <v>2000</v>
      </c>
      <c r="O134" s="87"/>
      <c r="P134" s="71"/>
      <c r="Q134" s="71"/>
      <c r="R134" s="71"/>
      <c r="S134" s="71"/>
      <c r="T134" s="71"/>
      <c r="U134" s="71"/>
      <c r="V134" s="71"/>
      <c r="W134" s="71"/>
      <c r="X134" s="71"/>
    </row>
    <row r="135" spans="1:24" ht="39" customHeight="1">
      <c r="A135" s="63"/>
      <c r="B135" s="66"/>
      <c r="C135" s="68"/>
      <c r="D135" s="68"/>
      <c r="E135" s="69"/>
      <c r="F135" s="41" t="s">
        <v>32</v>
      </c>
      <c r="G135" s="40">
        <f t="shared" si="135"/>
        <v>0</v>
      </c>
      <c r="H135" s="24">
        <v>0</v>
      </c>
      <c r="I135" s="24">
        <v>0</v>
      </c>
      <c r="J135" s="24">
        <v>0</v>
      </c>
      <c r="K135" s="24">
        <v>0</v>
      </c>
      <c r="L135" s="24">
        <v>0</v>
      </c>
      <c r="M135" s="24">
        <v>0</v>
      </c>
      <c r="N135" s="24">
        <v>0</v>
      </c>
      <c r="O135" s="87"/>
      <c r="P135" s="71"/>
      <c r="Q135" s="71"/>
      <c r="R135" s="71"/>
      <c r="S135" s="71"/>
      <c r="T135" s="71"/>
      <c r="U135" s="71"/>
      <c r="V135" s="71"/>
      <c r="W135" s="71"/>
      <c r="X135" s="71"/>
    </row>
    <row r="136" spans="1:24" ht="37.5" customHeight="1">
      <c r="A136" s="63"/>
      <c r="B136" s="66"/>
      <c r="C136" s="68"/>
      <c r="D136" s="68"/>
      <c r="E136" s="69"/>
      <c r="F136" s="42" t="s">
        <v>33</v>
      </c>
      <c r="G136" s="40">
        <f t="shared" si="135"/>
        <v>0</v>
      </c>
      <c r="H136" s="24">
        <v>0</v>
      </c>
      <c r="I136" s="24">
        <v>0</v>
      </c>
      <c r="J136" s="24">
        <v>0</v>
      </c>
      <c r="K136" s="24">
        <v>0</v>
      </c>
      <c r="L136" s="24">
        <v>0</v>
      </c>
      <c r="M136" s="24">
        <v>0</v>
      </c>
      <c r="N136" s="24">
        <v>0</v>
      </c>
      <c r="O136" s="77"/>
      <c r="P136" s="71"/>
      <c r="Q136" s="71"/>
      <c r="R136" s="71"/>
      <c r="S136" s="71"/>
      <c r="T136" s="71"/>
      <c r="U136" s="71"/>
      <c r="V136" s="71"/>
      <c r="W136" s="71"/>
      <c r="X136" s="71"/>
    </row>
    <row r="137" spans="1:24" ht="33" customHeight="1">
      <c r="A137" s="83" t="s">
        <v>165</v>
      </c>
      <c r="B137" s="116"/>
      <c r="C137" s="67" t="s">
        <v>148</v>
      </c>
      <c r="D137" s="67" t="s">
        <v>258</v>
      </c>
      <c r="E137" s="69" t="s">
        <v>31</v>
      </c>
      <c r="F137" s="41" t="s">
        <v>15</v>
      </c>
      <c r="G137" s="40">
        <f t="shared" si="6"/>
        <v>126640141.86000001</v>
      </c>
      <c r="H137" s="24">
        <f t="shared" ref="H137:I137" si="138">H138+H139+H140</f>
        <v>13476394.91</v>
      </c>
      <c r="I137" s="24">
        <f t="shared" si="138"/>
        <v>16659178.32</v>
      </c>
      <c r="J137" s="24">
        <f>J138+J139+J140</f>
        <v>19034096.880000003</v>
      </c>
      <c r="K137" s="24">
        <f t="shared" ref="K137" si="139">K138+K139+K140</f>
        <v>20497629.600000001</v>
      </c>
      <c r="L137" s="24">
        <f t="shared" ref="L137:M137" si="140">L138+L139+L140</f>
        <v>18933791.48</v>
      </c>
      <c r="M137" s="24">
        <f t="shared" si="140"/>
        <v>18933791.48</v>
      </c>
      <c r="N137" s="24">
        <f t="shared" ref="N137" si="141">N138+N139+N140</f>
        <v>19105259.190000001</v>
      </c>
      <c r="O137" s="70" t="s">
        <v>14</v>
      </c>
      <c r="P137" s="70" t="s">
        <v>14</v>
      </c>
      <c r="Q137" s="70" t="s">
        <v>14</v>
      </c>
      <c r="R137" s="70" t="s">
        <v>14</v>
      </c>
      <c r="S137" s="70" t="s">
        <v>14</v>
      </c>
      <c r="T137" s="70" t="s">
        <v>14</v>
      </c>
      <c r="U137" s="70" t="s">
        <v>14</v>
      </c>
      <c r="V137" s="70" t="s">
        <v>14</v>
      </c>
      <c r="W137" s="70" t="s">
        <v>14</v>
      </c>
      <c r="X137" s="70" t="s">
        <v>14</v>
      </c>
    </row>
    <row r="138" spans="1:24" ht="37.5">
      <c r="A138" s="116"/>
      <c r="B138" s="116"/>
      <c r="C138" s="68"/>
      <c r="D138" s="68"/>
      <c r="E138" s="69"/>
      <c r="F138" s="41" t="s">
        <v>34</v>
      </c>
      <c r="G138" s="40">
        <f t="shared" si="6"/>
        <v>119140917.46000001</v>
      </c>
      <c r="H138" s="24">
        <f>H13+H70</f>
        <v>11848088.91</v>
      </c>
      <c r="I138" s="24">
        <f>I13+I70</f>
        <v>15696911.02</v>
      </c>
      <c r="J138" s="7">
        <f>J13+J70</f>
        <v>18196557.780000001</v>
      </c>
      <c r="K138" s="7">
        <f>K13+K70</f>
        <v>19575276.600000001</v>
      </c>
      <c r="L138" s="7">
        <f>L13+L70</f>
        <v>17916428.48</v>
      </c>
      <c r="M138" s="7">
        <f>M13+M70</f>
        <v>17916428.48</v>
      </c>
      <c r="N138" s="7">
        <f>N13+N70</f>
        <v>17991226.190000001</v>
      </c>
      <c r="O138" s="71"/>
      <c r="P138" s="71"/>
      <c r="Q138" s="71"/>
      <c r="R138" s="71"/>
      <c r="S138" s="71"/>
      <c r="T138" s="71"/>
      <c r="U138" s="71"/>
      <c r="V138" s="71"/>
      <c r="W138" s="71"/>
      <c r="X138" s="71"/>
    </row>
    <row r="139" spans="1:24" ht="37.5">
      <c r="A139" s="116"/>
      <c r="B139" s="116"/>
      <c r="C139" s="68"/>
      <c r="D139" s="68"/>
      <c r="E139" s="69"/>
      <c r="F139" s="41" t="s">
        <v>32</v>
      </c>
      <c r="G139" s="40">
        <f t="shared" si="6"/>
        <v>1333659.4000000001</v>
      </c>
      <c r="H139" s="24">
        <f>H14+H71</f>
        <v>999600</v>
      </c>
      <c r="I139" s="24">
        <f>I14+I71</f>
        <v>282994.3</v>
      </c>
      <c r="J139" s="7">
        <f>J14+J71</f>
        <v>51065.1</v>
      </c>
      <c r="K139" s="7">
        <f>K14+K71</f>
        <v>0</v>
      </c>
      <c r="L139" s="7">
        <f>L14+L71</f>
        <v>0</v>
      </c>
      <c r="M139" s="7">
        <f>M14+M71</f>
        <v>0</v>
      </c>
      <c r="N139" s="7">
        <f>N14+N71</f>
        <v>0</v>
      </c>
      <c r="O139" s="71"/>
      <c r="P139" s="71"/>
      <c r="Q139" s="71"/>
      <c r="R139" s="71"/>
      <c r="S139" s="71"/>
      <c r="T139" s="71"/>
      <c r="U139" s="71"/>
      <c r="V139" s="71"/>
      <c r="W139" s="71"/>
      <c r="X139" s="71"/>
    </row>
    <row r="140" spans="1:24" ht="37.5">
      <c r="A140" s="116"/>
      <c r="B140" s="116"/>
      <c r="C140" s="68"/>
      <c r="D140" s="68"/>
      <c r="E140" s="69"/>
      <c r="F140" s="42" t="s">
        <v>33</v>
      </c>
      <c r="G140" s="40">
        <f t="shared" si="6"/>
        <v>6165565</v>
      </c>
      <c r="H140" s="24">
        <f>H15+H72</f>
        <v>628706</v>
      </c>
      <c r="I140" s="24">
        <f>I15+I72</f>
        <v>679273</v>
      </c>
      <c r="J140" s="7">
        <f>J15+J72</f>
        <v>786474</v>
      </c>
      <c r="K140" s="7">
        <f>K15+K72</f>
        <v>922353</v>
      </c>
      <c r="L140" s="7">
        <f>L15+L72</f>
        <v>1017363</v>
      </c>
      <c r="M140" s="7">
        <f>M15+M72</f>
        <v>1017363</v>
      </c>
      <c r="N140" s="7">
        <f>N15+N72</f>
        <v>1114033</v>
      </c>
      <c r="O140" s="71"/>
      <c r="P140" s="71"/>
      <c r="Q140" s="71"/>
      <c r="R140" s="71"/>
      <c r="S140" s="71"/>
      <c r="T140" s="71"/>
      <c r="U140" s="71"/>
      <c r="V140" s="71"/>
      <c r="W140" s="71"/>
      <c r="X140" s="71"/>
    </row>
    <row r="141" spans="1:24" ht="59.25" customHeight="1">
      <c r="A141" s="83" t="s">
        <v>39</v>
      </c>
      <c r="B141" s="83"/>
      <c r="C141" s="53" t="s">
        <v>148</v>
      </c>
      <c r="D141" s="53" t="s">
        <v>258</v>
      </c>
      <c r="E141" s="39" t="s">
        <v>14</v>
      </c>
      <c r="F141" s="39" t="s">
        <v>14</v>
      </c>
      <c r="G141" s="39" t="s">
        <v>14</v>
      </c>
      <c r="H141" s="60" t="s">
        <v>14</v>
      </c>
      <c r="I141" s="60" t="s">
        <v>14</v>
      </c>
      <c r="J141" s="60" t="s">
        <v>14</v>
      </c>
      <c r="K141" s="60" t="s">
        <v>14</v>
      </c>
      <c r="L141" s="60" t="s">
        <v>14</v>
      </c>
      <c r="M141" s="32" t="s">
        <v>14</v>
      </c>
      <c r="N141" s="23" t="s">
        <v>14</v>
      </c>
      <c r="O141" s="2" t="s">
        <v>14</v>
      </c>
      <c r="P141" s="2" t="s">
        <v>14</v>
      </c>
      <c r="Q141" s="2" t="s">
        <v>14</v>
      </c>
      <c r="R141" s="35" t="s">
        <v>14</v>
      </c>
      <c r="S141" s="35" t="s">
        <v>14</v>
      </c>
      <c r="T141" s="35" t="s">
        <v>14</v>
      </c>
      <c r="U141" s="35" t="s">
        <v>14</v>
      </c>
      <c r="V141" s="35" t="s">
        <v>14</v>
      </c>
      <c r="W141" s="29" t="s">
        <v>14</v>
      </c>
      <c r="X141" s="2" t="s">
        <v>14</v>
      </c>
    </row>
    <row r="142" spans="1:24" ht="21.75" customHeight="1">
      <c r="A142" s="119" t="s">
        <v>20</v>
      </c>
      <c r="B142" s="83" t="s">
        <v>37</v>
      </c>
      <c r="C142" s="67" t="s">
        <v>148</v>
      </c>
      <c r="D142" s="67" t="s">
        <v>258</v>
      </c>
      <c r="E142" s="69" t="s">
        <v>31</v>
      </c>
      <c r="F142" s="41" t="s">
        <v>15</v>
      </c>
      <c r="G142" s="40">
        <f t="shared" ref="G142:G161" si="142">SUM(H142:N142)</f>
        <v>10000</v>
      </c>
      <c r="H142" s="25">
        <f t="shared" ref="H142:N142" si="143">H143</f>
        <v>2000</v>
      </c>
      <c r="I142" s="25">
        <f t="shared" si="143"/>
        <v>0</v>
      </c>
      <c r="J142" s="25">
        <f t="shared" si="143"/>
        <v>0</v>
      </c>
      <c r="K142" s="25">
        <f t="shared" si="143"/>
        <v>2000</v>
      </c>
      <c r="L142" s="25">
        <f t="shared" si="143"/>
        <v>2000</v>
      </c>
      <c r="M142" s="25">
        <f t="shared" si="143"/>
        <v>2000</v>
      </c>
      <c r="N142" s="25">
        <f t="shared" si="143"/>
        <v>2000</v>
      </c>
      <c r="O142" s="71" t="s">
        <v>14</v>
      </c>
      <c r="P142" s="71" t="s">
        <v>14</v>
      </c>
      <c r="Q142" s="71" t="s">
        <v>14</v>
      </c>
      <c r="R142" s="71" t="s">
        <v>14</v>
      </c>
      <c r="S142" s="71" t="s">
        <v>14</v>
      </c>
      <c r="T142" s="71" t="s">
        <v>14</v>
      </c>
      <c r="U142" s="71" t="s">
        <v>14</v>
      </c>
      <c r="V142" s="71" t="s">
        <v>14</v>
      </c>
      <c r="W142" s="71" t="s">
        <v>14</v>
      </c>
      <c r="X142" s="71" t="s">
        <v>14</v>
      </c>
    </row>
    <row r="143" spans="1:24" ht="37.5">
      <c r="A143" s="119"/>
      <c r="B143" s="83"/>
      <c r="C143" s="68"/>
      <c r="D143" s="68"/>
      <c r="E143" s="69"/>
      <c r="F143" s="41" t="s">
        <v>34</v>
      </c>
      <c r="G143" s="40">
        <f t="shared" si="142"/>
        <v>10000</v>
      </c>
      <c r="H143" s="24">
        <f t="shared" ref="H143:K143" si="144">H147</f>
        <v>2000</v>
      </c>
      <c r="I143" s="24">
        <f t="shared" si="144"/>
        <v>0</v>
      </c>
      <c r="J143" s="24">
        <f t="shared" si="144"/>
        <v>0</v>
      </c>
      <c r="K143" s="24">
        <f t="shared" si="144"/>
        <v>2000</v>
      </c>
      <c r="L143" s="24">
        <f t="shared" ref="L143:M143" si="145">L147</f>
        <v>2000</v>
      </c>
      <c r="M143" s="24">
        <f t="shared" si="145"/>
        <v>2000</v>
      </c>
      <c r="N143" s="24">
        <f t="shared" ref="N143" si="146">N147</f>
        <v>2000</v>
      </c>
      <c r="O143" s="71"/>
      <c r="P143" s="71"/>
      <c r="Q143" s="71"/>
      <c r="R143" s="71"/>
      <c r="S143" s="71"/>
      <c r="T143" s="71"/>
      <c r="U143" s="71"/>
      <c r="V143" s="71"/>
      <c r="W143" s="71"/>
      <c r="X143" s="71"/>
    </row>
    <row r="144" spans="1:24" ht="37.5">
      <c r="A144" s="119"/>
      <c r="B144" s="83"/>
      <c r="C144" s="68"/>
      <c r="D144" s="68"/>
      <c r="E144" s="69"/>
      <c r="F144" s="41" t="s">
        <v>32</v>
      </c>
      <c r="G144" s="40">
        <f t="shared" si="142"/>
        <v>0</v>
      </c>
      <c r="H144" s="24">
        <v>0</v>
      </c>
      <c r="I144" s="24">
        <v>0</v>
      </c>
      <c r="J144" s="24">
        <v>0</v>
      </c>
      <c r="K144" s="24">
        <v>0</v>
      </c>
      <c r="L144" s="24">
        <v>0</v>
      </c>
      <c r="M144" s="24">
        <v>0</v>
      </c>
      <c r="N144" s="24">
        <v>0</v>
      </c>
      <c r="O144" s="71"/>
      <c r="P144" s="71"/>
      <c r="Q144" s="71"/>
      <c r="R144" s="71"/>
      <c r="S144" s="71"/>
      <c r="T144" s="71"/>
      <c r="U144" s="71"/>
      <c r="V144" s="71"/>
      <c r="W144" s="71"/>
      <c r="X144" s="71"/>
    </row>
    <row r="145" spans="1:24" ht="37.5">
      <c r="A145" s="119"/>
      <c r="B145" s="83"/>
      <c r="C145" s="68"/>
      <c r="D145" s="68"/>
      <c r="E145" s="69"/>
      <c r="F145" s="42" t="s">
        <v>33</v>
      </c>
      <c r="G145" s="40">
        <f t="shared" si="142"/>
        <v>0</v>
      </c>
      <c r="H145" s="24">
        <v>0</v>
      </c>
      <c r="I145" s="24">
        <v>0</v>
      </c>
      <c r="J145" s="24">
        <v>0</v>
      </c>
      <c r="K145" s="24">
        <v>0</v>
      </c>
      <c r="L145" s="24">
        <v>0</v>
      </c>
      <c r="M145" s="24">
        <v>0</v>
      </c>
      <c r="N145" s="24">
        <v>0</v>
      </c>
      <c r="O145" s="71"/>
      <c r="P145" s="71"/>
      <c r="Q145" s="71"/>
      <c r="R145" s="71"/>
      <c r="S145" s="71"/>
      <c r="T145" s="71"/>
      <c r="U145" s="71"/>
      <c r="V145" s="71"/>
      <c r="W145" s="71"/>
      <c r="X145" s="71"/>
    </row>
    <row r="146" spans="1:24" ht="30" customHeight="1">
      <c r="A146" s="62" t="s">
        <v>17</v>
      </c>
      <c r="B146" s="74" t="s">
        <v>38</v>
      </c>
      <c r="C146" s="67" t="s">
        <v>148</v>
      </c>
      <c r="D146" s="67" t="s">
        <v>258</v>
      </c>
      <c r="E146" s="67" t="s">
        <v>31</v>
      </c>
      <c r="F146" s="41" t="s">
        <v>15</v>
      </c>
      <c r="G146" s="40">
        <f t="shared" si="142"/>
        <v>10000</v>
      </c>
      <c r="H146" s="25">
        <f t="shared" ref="H146:N146" si="147">H147</f>
        <v>2000</v>
      </c>
      <c r="I146" s="25">
        <f t="shared" si="147"/>
        <v>0</v>
      </c>
      <c r="J146" s="25">
        <f t="shared" si="147"/>
        <v>0</v>
      </c>
      <c r="K146" s="25">
        <f t="shared" si="147"/>
        <v>2000</v>
      </c>
      <c r="L146" s="25">
        <f t="shared" si="147"/>
        <v>2000</v>
      </c>
      <c r="M146" s="25">
        <f t="shared" si="147"/>
        <v>2000</v>
      </c>
      <c r="N146" s="25">
        <f t="shared" si="147"/>
        <v>2000</v>
      </c>
      <c r="O146" s="71" t="s">
        <v>14</v>
      </c>
      <c r="P146" s="71" t="s">
        <v>14</v>
      </c>
      <c r="Q146" s="71" t="s">
        <v>14</v>
      </c>
      <c r="R146" s="71" t="s">
        <v>14</v>
      </c>
      <c r="S146" s="71" t="s">
        <v>14</v>
      </c>
      <c r="T146" s="71" t="s">
        <v>14</v>
      </c>
      <c r="U146" s="71" t="s">
        <v>14</v>
      </c>
      <c r="V146" s="71" t="s">
        <v>14</v>
      </c>
      <c r="W146" s="71" t="s">
        <v>14</v>
      </c>
      <c r="X146" s="71" t="s">
        <v>14</v>
      </c>
    </row>
    <row r="147" spans="1:24" ht="39" customHeight="1">
      <c r="A147" s="63"/>
      <c r="B147" s="75"/>
      <c r="C147" s="68"/>
      <c r="D147" s="68"/>
      <c r="E147" s="68"/>
      <c r="F147" s="41" t="s">
        <v>34</v>
      </c>
      <c r="G147" s="40">
        <f t="shared" si="142"/>
        <v>10000</v>
      </c>
      <c r="H147" s="24">
        <f t="shared" ref="H147:K147" si="148">H151</f>
        <v>2000</v>
      </c>
      <c r="I147" s="24">
        <f t="shared" si="148"/>
        <v>0</v>
      </c>
      <c r="J147" s="24">
        <f t="shared" si="148"/>
        <v>0</v>
      </c>
      <c r="K147" s="24">
        <f t="shared" si="148"/>
        <v>2000</v>
      </c>
      <c r="L147" s="24">
        <f t="shared" ref="L147:M147" si="149">L151</f>
        <v>2000</v>
      </c>
      <c r="M147" s="24">
        <f t="shared" si="149"/>
        <v>2000</v>
      </c>
      <c r="N147" s="24">
        <f t="shared" ref="N147" si="150">N151</f>
        <v>2000</v>
      </c>
      <c r="O147" s="71"/>
      <c r="P147" s="71"/>
      <c r="Q147" s="71"/>
      <c r="R147" s="71"/>
      <c r="S147" s="71"/>
      <c r="T147" s="71"/>
      <c r="U147" s="71"/>
      <c r="V147" s="71"/>
      <c r="W147" s="71"/>
      <c r="X147" s="71"/>
    </row>
    <row r="148" spans="1:24" ht="32.25" customHeight="1">
      <c r="A148" s="63"/>
      <c r="B148" s="75"/>
      <c r="C148" s="68"/>
      <c r="D148" s="68"/>
      <c r="E148" s="68"/>
      <c r="F148" s="41" t="s">
        <v>32</v>
      </c>
      <c r="G148" s="40">
        <f t="shared" si="142"/>
        <v>0</v>
      </c>
      <c r="H148" s="24">
        <v>0</v>
      </c>
      <c r="I148" s="24">
        <v>0</v>
      </c>
      <c r="J148" s="24">
        <v>0</v>
      </c>
      <c r="K148" s="24">
        <v>0</v>
      </c>
      <c r="L148" s="24">
        <v>0</v>
      </c>
      <c r="M148" s="24">
        <v>0</v>
      </c>
      <c r="N148" s="24">
        <v>0</v>
      </c>
      <c r="O148" s="71"/>
      <c r="P148" s="71"/>
      <c r="Q148" s="71"/>
      <c r="R148" s="71"/>
      <c r="S148" s="71"/>
      <c r="T148" s="71"/>
      <c r="U148" s="71"/>
      <c r="V148" s="71"/>
      <c r="W148" s="71"/>
      <c r="X148" s="71"/>
    </row>
    <row r="149" spans="1:24" ht="30" customHeight="1">
      <c r="A149" s="63"/>
      <c r="B149" s="75"/>
      <c r="C149" s="68"/>
      <c r="D149" s="68"/>
      <c r="E149" s="68"/>
      <c r="F149" s="42" t="s">
        <v>33</v>
      </c>
      <c r="G149" s="40">
        <f t="shared" si="142"/>
        <v>0</v>
      </c>
      <c r="H149" s="24">
        <v>0</v>
      </c>
      <c r="I149" s="24">
        <v>0</v>
      </c>
      <c r="J149" s="7">
        <v>0</v>
      </c>
      <c r="K149" s="7">
        <v>0</v>
      </c>
      <c r="L149" s="7">
        <v>0</v>
      </c>
      <c r="M149" s="7">
        <v>0</v>
      </c>
      <c r="N149" s="7">
        <v>0</v>
      </c>
      <c r="O149" s="71"/>
      <c r="P149" s="71"/>
      <c r="Q149" s="71"/>
      <c r="R149" s="71"/>
      <c r="S149" s="71"/>
      <c r="T149" s="71"/>
      <c r="U149" s="71"/>
      <c r="V149" s="71"/>
      <c r="W149" s="71"/>
      <c r="X149" s="71"/>
    </row>
    <row r="150" spans="1:24" ht="25.5" customHeight="1">
      <c r="A150" s="62" t="s">
        <v>21</v>
      </c>
      <c r="B150" s="74" t="s">
        <v>82</v>
      </c>
      <c r="C150" s="67" t="s">
        <v>148</v>
      </c>
      <c r="D150" s="67" t="s">
        <v>258</v>
      </c>
      <c r="E150" s="67" t="s">
        <v>31</v>
      </c>
      <c r="F150" s="41" t="s">
        <v>15</v>
      </c>
      <c r="G150" s="40">
        <f t="shared" si="142"/>
        <v>10000</v>
      </c>
      <c r="H150" s="24">
        <f t="shared" ref="H150:N150" si="151">H151</f>
        <v>2000</v>
      </c>
      <c r="I150" s="24">
        <f t="shared" si="151"/>
        <v>0</v>
      </c>
      <c r="J150" s="7">
        <f t="shared" si="151"/>
        <v>0</v>
      </c>
      <c r="K150" s="7">
        <f t="shared" si="151"/>
        <v>2000</v>
      </c>
      <c r="L150" s="7">
        <f t="shared" si="151"/>
        <v>2000</v>
      </c>
      <c r="M150" s="7">
        <f t="shared" si="151"/>
        <v>2000</v>
      </c>
      <c r="N150" s="7">
        <f t="shared" si="151"/>
        <v>2000</v>
      </c>
      <c r="O150" s="76" t="s">
        <v>84</v>
      </c>
      <c r="P150" s="67" t="s">
        <v>23</v>
      </c>
      <c r="Q150" s="72" t="s">
        <v>16</v>
      </c>
      <c r="R150" s="84">
        <v>100</v>
      </c>
      <c r="S150" s="84">
        <v>100</v>
      </c>
      <c r="T150" s="84">
        <v>100</v>
      </c>
      <c r="U150" s="84">
        <v>100</v>
      </c>
      <c r="V150" s="84">
        <v>100</v>
      </c>
      <c r="W150" s="84">
        <v>100</v>
      </c>
      <c r="X150" s="84">
        <v>100</v>
      </c>
    </row>
    <row r="151" spans="1:24" ht="42.75" customHeight="1">
      <c r="A151" s="63"/>
      <c r="B151" s="75"/>
      <c r="C151" s="68"/>
      <c r="D151" s="68"/>
      <c r="E151" s="68"/>
      <c r="F151" s="41" t="s">
        <v>34</v>
      </c>
      <c r="G151" s="40">
        <f t="shared" si="142"/>
        <v>10000</v>
      </c>
      <c r="H151" s="24">
        <v>2000</v>
      </c>
      <c r="I151" s="24">
        <v>0</v>
      </c>
      <c r="J151" s="7">
        <v>0</v>
      </c>
      <c r="K151" s="7">
        <v>2000</v>
      </c>
      <c r="L151" s="7">
        <v>2000</v>
      </c>
      <c r="M151" s="7">
        <v>2000</v>
      </c>
      <c r="N151" s="7">
        <v>2000</v>
      </c>
      <c r="O151" s="87"/>
      <c r="P151" s="68"/>
      <c r="Q151" s="73"/>
      <c r="R151" s="85"/>
      <c r="S151" s="85"/>
      <c r="T151" s="85"/>
      <c r="U151" s="85"/>
      <c r="V151" s="85"/>
      <c r="W151" s="85"/>
      <c r="X151" s="85"/>
    </row>
    <row r="152" spans="1:24" ht="39.75" customHeight="1">
      <c r="A152" s="63"/>
      <c r="B152" s="75"/>
      <c r="C152" s="68"/>
      <c r="D152" s="68"/>
      <c r="E152" s="68"/>
      <c r="F152" s="41" t="s">
        <v>32</v>
      </c>
      <c r="G152" s="40">
        <f t="shared" si="142"/>
        <v>0</v>
      </c>
      <c r="H152" s="24">
        <v>0</v>
      </c>
      <c r="I152" s="24">
        <v>0</v>
      </c>
      <c r="J152" s="7">
        <v>0</v>
      </c>
      <c r="K152" s="7">
        <v>0</v>
      </c>
      <c r="L152" s="7">
        <v>0</v>
      </c>
      <c r="M152" s="7">
        <v>0</v>
      </c>
      <c r="N152" s="7">
        <v>0</v>
      </c>
      <c r="O152" s="87"/>
      <c r="P152" s="68"/>
      <c r="Q152" s="73"/>
      <c r="R152" s="85"/>
      <c r="S152" s="85"/>
      <c r="T152" s="85"/>
      <c r="U152" s="85"/>
      <c r="V152" s="85"/>
      <c r="W152" s="85"/>
      <c r="X152" s="85"/>
    </row>
    <row r="153" spans="1:24" ht="39" customHeight="1">
      <c r="A153" s="63"/>
      <c r="B153" s="75"/>
      <c r="C153" s="68"/>
      <c r="D153" s="68"/>
      <c r="E153" s="68"/>
      <c r="F153" s="42" t="s">
        <v>33</v>
      </c>
      <c r="G153" s="40">
        <f t="shared" si="142"/>
        <v>0</v>
      </c>
      <c r="H153" s="24">
        <v>0</v>
      </c>
      <c r="I153" s="24">
        <v>0</v>
      </c>
      <c r="J153" s="7">
        <v>0</v>
      </c>
      <c r="K153" s="7">
        <v>0</v>
      </c>
      <c r="L153" s="7">
        <v>0</v>
      </c>
      <c r="M153" s="7">
        <v>0</v>
      </c>
      <c r="N153" s="7">
        <v>0</v>
      </c>
      <c r="O153" s="77"/>
      <c r="P153" s="78"/>
      <c r="Q153" s="70"/>
      <c r="R153" s="86"/>
      <c r="S153" s="86"/>
      <c r="T153" s="86"/>
      <c r="U153" s="86"/>
      <c r="V153" s="86"/>
      <c r="W153" s="86"/>
      <c r="X153" s="86"/>
    </row>
    <row r="154" spans="1:24" ht="35.25" hidden="1" customHeight="1">
      <c r="A154" s="62" t="s">
        <v>22</v>
      </c>
      <c r="B154" s="74" t="s">
        <v>83</v>
      </c>
      <c r="C154" s="67" t="s">
        <v>12</v>
      </c>
      <c r="D154" s="67" t="s">
        <v>148</v>
      </c>
      <c r="E154" s="67" t="s">
        <v>31</v>
      </c>
      <c r="F154" s="41" t="s">
        <v>15</v>
      </c>
      <c r="G154" s="40">
        <f t="shared" si="142"/>
        <v>0</v>
      </c>
      <c r="H154" s="24">
        <f t="shared" ref="H154:N154" si="152">H155</f>
        <v>0</v>
      </c>
      <c r="I154" s="24">
        <f t="shared" si="152"/>
        <v>0</v>
      </c>
      <c r="J154" s="7">
        <f t="shared" si="152"/>
        <v>0</v>
      </c>
      <c r="K154" s="7">
        <f t="shared" si="152"/>
        <v>0</v>
      </c>
      <c r="L154" s="7">
        <f t="shared" si="152"/>
        <v>0</v>
      </c>
      <c r="M154" s="7">
        <f t="shared" si="152"/>
        <v>0</v>
      </c>
      <c r="N154" s="7">
        <f t="shared" si="152"/>
        <v>0</v>
      </c>
      <c r="O154" s="71" t="s">
        <v>14</v>
      </c>
      <c r="P154" s="71" t="s">
        <v>14</v>
      </c>
      <c r="Q154" s="71" t="s">
        <v>14</v>
      </c>
      <c r="R154" s="71" t="s">
        <v>14</v>
      </c>
      <c r="S154" s="71" t="s">
        <v>14</v>
      </c>
      <c r="T154" s="71" t="s">
        <v>14</v>
      </c>
      <c r="U154" s="71" t="s">
        <v>14</v>
      </c>
      <c r="V154" s="71" t="s">
        <v>14</v>
      </c>
      <c r="W154" s="71" t="s">
        <v>14</v>
      </c>
      <c r="X154" s="71" t="s">
        <v>14</v>
      </c>
    </row>
    <row r="155" spans="1:24" ht="40.5" hidden="1" customHeight="1">
      <c r="A155" s="63"/>
      <c r="B155" s="75"/>
      <c r="C155" s="68"/>
      <c r="D155" s="68"/>
      <c r="E155" s="68"/>
      <c r="F155" s="41" t="s">
        <v>34</v>
      </c>
      <c r="G155" s="40">
        <f t="shared" si="142"/>
        <v>0</v>
      </c>
      <c r="H155" s="24">
        <v>0</v>
      </c>
      <c r="I155" s="24">
        <v>0</v>
      </c>
      <c r="J155" s="7">
        <v>0</v>
      </c>
      <c r="K155" s="7">
        <v>0</v>
      </c>
      <c r="L155" s="7">
        <v>0</v>
      </c>
      <c r="M155" s="7">
        <v>0</v>
      </c>
      <c r="N155" s="7">
        <v>0</v>
      </c>
      <c r="O155" s="71"/>
      <c r="P155" s="71"/>
      <c r="Q155" s="71"/>
      <c r="R155" s="71"/>
      <c r="S155" s="71"/>
      <c r="T155" s="71"/>
      <c r="U155" s="71"/>
      <c r="V155" s="71"/>
      <c r="W155" s="71"/>
      <c r="X155" s="71"/>
    </row>
    <row r="156" spans="1:24" ht="41.25" hidden="1" customHeight="1">
      <c r="A156" s="63"/>
      <c r="B156" s="75"/>
      <c r="C156" s="68"/>
      <c r="D156" s="68"/>
      <c r="E156" s="68"/>
      <c r="F156" s="41" t="s">
        <v>32</v>
      </c>
      <c r="G156" s="40">
        <f t="shared" si="142"/>
        <v>0</v>
      </c>
      <c r="H156" s="24">
        <v>0</v>
      </c>
      <c r="I156" s="24">
        <v>0</v>
      </c>
      <c r="J156" s="7">
        <v>0</v>
      </c>
      <c r="K156" s="7">
        <v>0</v>
      </c>
      <c r="L156" s="7">
        <v>0</v>
      </c>
      <c r="M156" s="7">
        <v>0</v>
      </c>
      <c r="N156" s="7">
        <v>0</v>
      </c>
      <c r="O156" s="71"/>
      <c r="P156" s="71"/>
      <c r="Q156" s="71"/>
      <c r="R156" s="71"/>
      <c r="S156" s="71"/>
      <c r="T156" s="71"/>
      <c r="U156" s="71"/>
      <c r="V156" s="71"/>
      <c r="W156" s="71"/>
      <c r="X156" s="71"/>
    </row>
    <row r="157" spans="1:24" ht="39.75" hidden="1" customHeight="1">
      <c r="A157" s="63"/>
      <c r="B157" s="89"/>
      <c r="C157" s="68"/>
      <c r="D157" s="68"/>
      <c r="E157" s="68"/>
      <c r="F157" s="42" t="s">
        <v>33</v>
      </c>
      <c r="G157" s="40">
        <f t="shared" si="142"/>
        <v>0</v>
      </c>
      <c r="H157" s="24">
        <v>0</v>
      </c>
      <c r="I157" s="24">
        <v>0</v>
      </c>
      <c r="J157" s="7">
        <v>0</v>
      </c>
      <c r="K157" s="7">
        <v>0</v>
      </c>
      <c r="L157" s="7">
        <v>0</v>
      </c>
      <c r="M157" s="7">
        <v>0</v>
      </c>
      <c r="N157" s="7">
        <v>0</v>
      </c>
      <c r="O157" s="71"/>
      <c r="P157" s="71"/>
      <c r="Q157" s="71"/>
      <c r="R157" s="71"/>
      <c r="S157" s="71"/>
      <c r="T157" s="71"/>
      <c r="U157" s="71"/>
      <c r="V157" s="71"/>
      <c r="W157" s="71"/>
      <c r="X157" s="71"/>
    </row>
    <row r="158" spans="1:24" ht="39.75" customHeight="1">
      <c r="A158" s="83" t="s">
        <v>164</v>
      </c>
      <c r="B158" s="83"/>
      <c r="C158" s="67" t="s">
        <v>148</v>
      </c>
      <c r="D158" s="67" t="s">
        <v>258</v>
      </c>
      <c r="E158" s="69" t="s">
        <v>31</v>
      </c>
      <c r="F158" s="41" t="s">
        <v>15</v>
      </c>
      <c r="G158" s="40">
        <f t="shared" si="142"/>
        <v>10000</v>
      </c>
      <c r="H158" s="24">
        <f t="shared" ref="H158:N158" si="153">H159</f>
        <v>2000</v>
      </c>
      <c r="I158" s="24">
        <f t="shared" si="153"/>
        <v>0</v>
      </c>
      <c r="J158" s="7">
        <f t="shared" si="153"/>
        <v>0</v>
      </c>
      <c r="K158" s="7">
        <f t="shared" si="153"/>
        <v>2000</v>
      </c>
      <c r="L158" s="7">
        <f t="shared" si="153"/>
        <v>2000</v>
      </c>
      <c r="M158" s="7">
        <f t="shared" si="153"/>
        <v>2000</v>
      </c>
      <c r="N158" s="7">
        <f t="shared" si="153"/>
        <v>2000</v>
      </c>
      <c r="O158" s="70" t="s">
        <v>14</v>
      </c>
      <c r="P158" s="70" t="s">
        <v>14</v>
      </c>
      <c r="Q158" s="70" t="s">
        <v>14</v>
      </c>
      <c r="R158" s="70" t="s">
        <v>14</v>
      </c>
      <c r="S158" s="70" t="s">
        <v>14</v>
      </c>
      <c r="T158" s="70" t="s">
        <v>14</v>
      </c>
      <c r="U158" s="70" t="s">
        <v>14</v>
      </c>
      <c r="V158" s="70" t="s">
        <v>14</v>
      </c>
      <c r="W158" s="70" t="s">
        <v>14</v>
      </c>
      <c r="X158" s="70" t="s">
        <v>14</v>
      </c>
    </row>
    <row r="159" spans="1:24" ht="37.5">
      <c r="A159" s="83"/>
      <c r="B159" s="83"/>
      <c r="C159" s="68"/>
      <c r="D159" s="68"/>
      <c r="E159" s="69"/>
      <c r="F159" s="41" t="s">
        <v>34</v>
      </c>
      <c r="G159" s="40">
        <f t="shared" si="142"/>
        <v>10000</v>
      </c>
      <c r="H159" s="24">
        <f t="shared" ref="H159:K159" si="154">H143</f>
        <v>2000</v>
      </c>
      <c r="I159" s="24">
        <f t="shared" si="154"/>
        <v>0</v>
      </c>
      <c r="J159" s="7">
        <f t="shared" si="154"/>
        <v>0</v>
      </c>
      <c r="K159" s="7">
        <f t="shared" si="154"/>
        <v>2000</v>
      </c>
      <c r="L159" s="7">
        <f t="shared" ref="L159:M159" si="155">L143</f>
        <v>2000</v>
      </c>
      <c r="M159" s="7">
        <f t="shared" si="155"/>
        <v>2000</v>
      </c>
      <c r="N159" s="7">
        <f t="shared" ref="N159" si="156">N143</f>
        <v>2000</v>
      </c>
      <c r="O159" s="71"/>
      <c r="P159" s="71"/>
      <c r="Q159" s="71"/>
      <c r="R159" s="71"/>
      <c r="S159" s="71"/>
      <c r="T159" s="71"/>
      <c r="U159" s="71"/>
      <c r="V159" s="71"/>
      <c r="W159" s="71"/>
      <c r="X159" s="71"/>
    </row>
    <row r="160" spans="1:24" ht="37.5">
      <c r="A160" s="83"/>
      <c r="B160" s="83"/>
      <c r="C160" s="68"/>
      <c r="D160" s="68"/>
      <c r="E160" s="69"/>
      <c r="F160" s="41" t="s">
        <v>32</v>
      </c>
      <c r="G160" s="40">
        <f t="shared" si="142"/>
        <v>0</v>
      </c>
      <c r="H160" s="24">
        <v>0</v>
      </c>
      <c r="I160" s="24">
        <v>0</v>
      </c>
      <c r="J160" s="7">
        <v>0</v>
      </c>
      <c r="K160" s="7">
        <v>0</v>
      </c>
      <c r="L160" s="7">
        <v>0</v>
      </c>
      <c r="M160" s="7">
        <v>0</v>
      </c>
      <c r="N160" s="7">
        <v>0</v>
      </c>
      <c r="O160" s="71"/>
      <c r="P160" s="71"/>
      <c r="Q160" s="71"/>
      <c r="R160" s="71"/>
      <c r="S160" s="71"/>
      <c r="T160" s="71"/>
      <c r="U160" s="71"/>
      <c r="V160" s="71"/>
      <c r="W160" s="71"/>
      <c r="X160" s="71"/>
    </row>
    <row r="161" spans="1:24" ht="37.5">
      <c r="A161" s="83"/>
      <c r="B161" s="83"/>
      <c r="C161" s="68"/>
      <c r="D161" s="68"/>
      <c r="E161" s="69"/>
      <c r="F161" s="42" t="s">
        <v>33</v>
      </c>
      <c r="G161" s="40">
        <f t="shared" si="142"/>
        <v>0</v>
      </c>
      <c r="H161" s="24">
        <v>0</v>
      </c>
      <c r="I161" s="24">
        <v>0</v>
      </c>
      <c r="J161" s="7">
        <v>0</v>
      </c>
      <c r="K161" s="7">
        <v>0</v>
      </c>
      <c r="L161" s="7">
        <v>0</v>
      </c>
      <c r="M161" s="7">
        <v>0</v>
      </c>
      <c r="N161" s="7">
        <v>0</v>
      </c>
      <c r="O161" s="71"/>
      <c r="P161" s="71"/>
      <c r="Q161" s="71"/>
      <c r="R161" s="71"/>
      <c r="S161" s="71"/>
      <c r="T161" s="71"/>
      <c r="U161" s="71"/>
      <c r="V161" s="71"/>
      <c r="W161" s="71"/>
      <c r="X161" s="71"/>
    </row>
    <row r="162" spans="1:24" ht="83.25" customHeight="1">
      <c r="A162" s="83" t="s">
        <v>40</v>
      </c>
      <c r="B162" s="83"/>
      <c r="C162" s="53" t="s">
        <v>148</v>
      </c>
      <c r="D162" s="53" t="s">
        <v>258</v>
      </c>
      <c r="E162" s="39" t="s">
        <v>14</v>
      </c>
      <c r="F162" s="39" t="s">
        <v>14</v>
      </c>
      <c r="G162" s="39" t="s">
        <v>14</v>
      </c>
      <c r="H162" s="60" t="s">
        <v>14</v>
      </c>
      <c r="I162" s="60" t="s">
        <v>14</v>
      </c>
      <c r="J162" s="55" t="s">
        <v>14</v>
      </c>
      <c r="K162" s="55" t="s">
        <v>14</v>
      </c>
      <c r="L162" s="55" t="s">
        <v>14</v>
      </c>
      <c r="M162" s="29" t="s">
        <v>14</v>
      </c>
      <c r="N162" s="2" t="s">
        <v>14</v>
      </c>
      <c r="O162" s="2" t="s">
        <v>14</v>
      </c>
      <c r="P162" s="2" t="s">
        <v>14</v>
      </c>
      <c r="Q162" s="2" t="s">
        <v>14</v>
      </c>
      <c r="R162" s="35" t="s">
        <v>14</v>
      </c>
      <c r="S162" s="35" t="s">
        <v>14</v>
      </c>
      <c r="T162" s="35" t="s">
        <v>14</v>
      </c>
      <c r="U162" s="35" t="s">
        <v>14</v>
      </c>
      <c r="V162" s="35" t="s">
        <v>14</v>
      </c>
      <c r="W162" s="29" t="s">
        <v>14</v>
      </c>
      <c r="X162" s="2" t="s">
        <v>14</v>
      </c>
    </row>
    <row r="163" spans="1:24" ht="21" customHeight="1">
      <c r="A163" s="62" t="s">
        <v>20</v>
      </c>
      <c r="B163" s="74" t="s">
        <v>228</v>
      </c>
      <c r="C163" s="67" t="s">
        <v>148</v>
      </c>
      <c r="D163" s="67" t="s">
        <v>258</v>
      </c>
      <c r="E163" s="69" t="s">
        <v>31</v>
      </c>
      <c r="F163" s="41" t="s">
        <v>15</v>
      </c>
      <c r="G163" s="40">
        <f t="shared" ref="G163:G242" si="157">SUM(H163:N163)</f>
        <v>13661094.629999999</v>
      </c>
      <c r="H163" s="24">
        <f t="shared" ref="H163:K163" si="158">H164+H165+H166</f>
        <v>912870</v>
      </c>
      <c r="I163" s="24">
        <f t="shared" si="158"/>
        <v>1589175.81</v>
      </c>
      <c r="J163" s="7">
        <f t="shared" si="158"/>
        <v>1764614.12</v>
      </c>
      <c r="K163" s="7">
        <f t="shared" si="158"/>
        <v>9244434.6999999993</v>
      </c>
      <c r="L163" s="7">
        <f t="shared" ref="L163:M163" si="159">L164+L165+L166</f>
        <v>50000</v>
      </c>
      <c r="M163" s="7">
        <f t="shared" si="159"/>
        <v>50000</v>
      </c>
      <c r="N163" s="7">
        <f t="shared" ref="N163" si="160">N164+N165+N166</f>
        <v>50000</v>
      </c>
      <c r="O163" s="71" t="s">
        <v>14</v>
      </c>
      <c r="P163" s="71" t="s">
        <v>14</v>
      </c>
      <c r="Q163" s="71" t="s">
        <v>14</v>
      </c>
      <c r="R163" s="71" t="s">
        <v>14</v>
      </c>
      <c r="S163" s="71" t="s">
        <v>14</v>
      </c>
      <c r="T163" s="71" t="s">
        <v>14</v>
      </c>
      <c r="U163" s="71" t="s">
        <v>14</v>
      </c>
      <c r="V163" s="71" t="s">
        <v>14</v>
      </c>
      <c r="W163" s="71" t="s">
        <v>14</v>
      </c>
      <c r="X163" s="71" t="s">
        <v>14</v>
      </c>
    </row>
    <row r="164" spans="1:24" ht="39.75" customHeight="1">
      <c r="A164" s="63"/>
      <c r="B164" s="75"/>
      <c r="C164" s="68"/>
      <c r="D164" s="68"/>
      <c r="E164" s="69"/>
      <c r="F164" s="41" t="s">
        <v>34</v>
      </c>
      <c r="G164" s="40">
        <f t="shared" si="157"/>
        <v>2323475.91</v>
      </c>
      <c r="H164" s="24">
        <f t="shared" ref="H164:L164" si="161">H168+H184</f>
        <v>27386.1</v>
      </c>
      <c r="I164" s="24">
        <f t="shared" si="161"/>
        <v>343151.38999999996</v>
      </c>
      <c r="J164" s="7">
        <f t="shared" si="161"/>
        <v>52938.42</v>
      </c>
      <c r="K164" s="7">
        <f t="shared" si="161"/>
        <v>1750000</v>
      </c>
      <c r="L164" s="7">
        <f t="shared" si="161"/>
        <v>50000</v>
      </c>
      <c r="M164" s="7">
        <f t="shared" ref="M164:N164" si="162">M168+M184</f>
        <v>50000</v>
      </c>
      <c r="N164" s="7">
        <f t="shared" si="162"/>
        <v>50000</v>
      </c>
      <c r="O164" s="71"/>
      <c r="P164" s="71"/>
      <c r="Q164" s="71"/>
      <c r="R164" s="71"/>
      <c r="S164" s="71"/>
      <c r="T164" s="71"/>
      <c r="U164" s="71"/>
      <c r="V164" s="71"/>
      <c r="W164" s="71"/>
      <c r="X164" s="71"/>
    </row>
    <row r="165" spans="1:24" ht="39" customHeight="1">
      <c r="A165" s="63"/>
      <c r="B165" s="75"/>
      <c r="C165" s="68"/>
      <c r="D165" s="68"/>
      <c r="E165" s="69"/>
      <c r="F165" s="41" t="s">
        <v>32</v>
      </c>
      <c r="G165" s="40">
        <f t="shared" si="157"/>
        <v>10115463.109999999</v>
      </c>
      <c r="H165" s="24">
        <f t="shared" ref="H165:L165" si="163">H169+H185</f>
        <v>725539.14</v>
      </c>
      <c r="I165" s="24">
        <f t="shared" si="163"/>
        <v>832785.27</v>
      </c>
      <c r="J165" s="7">
        <f t="shared" si="163"/>
        <v>1145593.3</v>
      </c>
      <c r="K165" s="7">
        <f t="shared" si="163"/>
        <v>7411545.3999999994</v>
      </c>
      <c r="L165" s="7">
        <f t="shared" si="163"/>
        <v>0</v>
      </c>
      <c r="M165" s="7">
        <f t="shared" ref="M165:N165" si="164">M169+M185</f>
        <v>0</v>
      </c>
      <c r="N165" s="7">
        <f t="shared" si="164"/>
        <v>0</v>
      </c>
      <c r="O165" s="71"/>
      <c r="P165" s="71"/>
      <c r="Q165" s="71"/>
      <c r="R165" s="71"/>
      <c r="S165" s="71"/>
      <c r="T165" s="71"/>
      <c r="U165" s="71"/>
      <c r="V165" s="71"/>
      <c r="W165" s="71"/>
      <c r="X165" s="71"/>
    </row>
    <row r="166" spans="1:24" ht="42" customHeight="1">
      <c r="A166" s="63"/>
      <c r="B166" s="75"/>
      <c r="C166" s="68"/>
      <c r="D166" s="68"/>
      <c r="E166" s="69"/>
      <c r="F166" s="42" t="s">
        <v>33</v>
      </c>
      <c r="G166" s="40">
        <f t="shared" si="157"/>
        <v>1222155.6100000001</v>
      </c>
      <c r="H166" s="24">
        <f t="shared" ref="H166:L166" si="165">H170+H186</f>
        <v>159944.76</v>
      </c>
      <c r="I166" s="24">
        <f t="shared" si="165"/>
        <v>413239.15</v>
      </c>
      <c r="J166" s="7">
        <f t="shared" si="165"/>
        <v>566082.4</v>
      </c>
      <c r="K166" s="7">
        <f t="shared" si="165"/>
        <v>82889.3</v>
      </c>
      <c r="L166" s="7">
        <f t="shared" si="165"/>
        <v>0</v>
      </c>
      <c r="M166" s="7">
        <f t="shared" ref="M166:N166" si="166">M170+M186</f>
        <v>0</v>
      </c>
      <c r="N166" s="7">
        <f t="shared" si="166"/>
        <v>0</v>
      </c>
      <c r="O166" s="71"/>
      <c r="P166" s="71"/>
      <c r="Q166" s="71"/>
      <c r="R166" s="71"/>
      <c r="S166" s="71"/>
      <c r="T166" s="71"/>
      <c r="U166" s="71"/>
      <c r="V166" s="71"/>
      <c r="W166" s="71"/>
      <c r="X166" s="71"/>
    </row>
    <row r="167" spans="1:24" ht="21" customHeight="1">
      <c r="A167" s="62" t="s">
        <v>17</v>
      </c>
      <c r="B167" s="74" t="s">
        <v>41</v>
      </c>
      <c r="C167" s="67" t="s">
        <v>148</v>
      </c>
      <c r="D167" s="67" t="s">
        <v>258</v>
      </c>
      <c r="E167" s="69" t="s">
        <v>31</v>
      </c>
      <c r="F167" s="41" t="s">
        <v>15</v>
      </c>
      <c r="G167" s="40">
        <f t="shared" si="157"/>
        <v>4414477.29</v>
      </c>
      <c r="H167" s="24">
        <f t="shared" ref="H167:K167" si="167">H168+H169+H170</f>
        <v>912870</v>
      </c>
      <c r="I167" s="24">
        <f t="shared" si="167"/>
        <v>1283997.77</v>
      </c>
      <c r="J167" s="7">
        <f t="shared" si="167"/>
        <v>1764614.12</v>
      </c>
      <c r="K167" s="7">
        <f t="shared" si="167"/>
        <v>302995.40000000002</v>
      </c>
      <c r="L167" s="7">
        <f t="shared" ref="L167:M167" si="168">L168+L169+L170</f>
        <v>50000</v>
      </c>
      <c r="M167" s="7">
        <f t="shared" si="168"/>
        <v>50000</v>
      </c>
      <c r="N167" s="7">
        <f t="shared" ref="N167" si="169">N168+N169+N170</f>
        <v>50000</v>
      </c>
      <c r="O167" s="71" t="s">
        <v>14</v>
      </c>
      <c r="P167" s="71" t="s">
        <v>14</v>
      </c>
      <c r="Q167" s="71" t="s">
        <v>14</v>
      </c>
      <c r="R167" s="71" t="s">
        <v>14</v>
      </c>
      <c r="S167" s="71" t="s">
        <v>14</v>
      </c>
      <c r="T167" s="71" t="s">
        <v>14</v>
      </c>
      <c r="U167" s="71" t="s">
        <v>14</v>
      </c>
      <c r="V167" s="71" t="s">
        <v>14</v>
      </c>
      <c r="W167" s="71" t="s">
        <v>14</v>
      </c>
      <c r="X167" s="71" t="s">
        <v>14</v>
      </c>
    </row>
    <row r="168" spans="1:24" ht="39.75" customHeight="1">
      <c r="A168" s="63"/>
      <c r="B168" s="75"/>
      <c r="C168" s="68"/>
      <c r="D168" s="68"/>
      <c r="E168" s="69"/>
      <c r="F168" s="41" t="s">
        <v>34</v>
      </c>
      <c r="G168" s="40">
        <f t="shared" si="157"/>
        <v>318297.87</v>
      </c>
      <c r="H168" s="24">
        <f t="shared" ref="H168:K168" si="170">H172+H176+H180</f>
        <v>27386.1</v>
      </c>
      <c r="I168" s="24">
        <f t="shared" si="170"/>
        <v>37973.35</v>
      </c>
      <c r="J168" s="7">
        <f t="shared" si="170"/>
        <v>52938.42</v>
      </c>
      <c r="K168" s="7">
        <f t="shared" si="170"/>
        <v>50000</v>
      </c>
      <c r="L168" s="7">
        <f t="shared" ref="L168:M168" si="171">L172+L176+L180</f>
        <v>50000</v>
      </c>
      <c r="M168" s="7">
        <f t="shared" si="171"/>
        <v>50000</v>
      </c>
      <c r="N168" s="7">
        <f t="shared" ref="N168" si="172">N172+N176+N180</f>
        <v>50000</v>
      </c>
      <c r="O168" s="71"/>
      <c r="P168" s="71"/>
      <c r="Q168" s="71"/>
      <c r="R168" s="71"/>
      <c r="S168" s="71"/>
      <c r="T168" s="71"/>
      <c r="U168" s="71"/>
      <c r="V168" s="71"/>
      <c r="W168" s="71"/>
      <c r="X168" s="71"/>
    </row>
    <row r="169" spans="1:24" ht="37.5" customHeight="1">
      <c r="A169" s="63"/>
      <c r="B169" s="75"/>
      <c r="C169" s="68"/>
      <c r="D169" s="68"/>
      <c r="E169" s="69"/>
      <c r="F169" s="41" t="s">
        <v>32</v>
      </c>
      <c r="G169" s="40">
        <f t="shared" si="157"/>
        <v>2874023.81</v>
      </c>
      <c r="H169" s="24">
        <f t="shared" ref="H169:K169" si="173">H173+H177+H181</f>
        <v>725539.14</v>
      </c>
      <c r="I169" s="24">
        <f t="shared" si="173"/>
        <v>832785.27</v>
      </c>
      <c r="J169" s="7">
        <f t="shared" si="173"/>
        <v>1145593.3</v>
      </c>
      <c r="K169" s="7">
        <f t="shared" si="173"/>
        <v>170106.1</v>
      </c>
      <c r="L169" s="7">
        <f t="shared" ref="L169:M169" si="174">L173+L177+L181</f>
        <v>0</v>
      </c>
      <c r="M169" s="7">
        <f t="shared" si="174"/>
        <v>0</v>
      </c>
      <c r="N169" s="7">
        <f t="shared" ref="N169:N170" si="175">N173+N177+N181</f>
        <v>0</v>
      </c>
      <c r="O169" s="71"/>
      <c r="P169" s="71"/>
      <c r="Q169" s="71"/>
      <c r="R169" s="71"/>
      <c r="S169" s="71"/>
      <c r="T169" s="71"/>
      <c r="U169" s="71"/>
      <c r="V169" s="71"/>
      <c r="W169" s="71"/>
      <c r="X169" s="71"/>
    </row>
    <row r="170" spans="1:24" ht="36.75" customHeight="1">
      <c r="A170" s="63"/>
      <c r="B170" s="75"/>
      <c r="C170" s="68"/>
      <c r="D170" s="68"/>
      <c r="E170" s="69"/>
      <c r="F170" s="42" t="s">
        <v>33</v>
      </c>
      <c r="G170" s="40">
        <f t="shared" si="157"/>
        <v>1222155.6100000001</v>
      </c>
      <c r="H170" s="24">
        <f t="shared" ref="H170:K170" si="176">H174+H178+H182</f>
        <v>159944.76</v>
      </c>
      <c r="I170" s="24">
        <f t="shared" si="176"/>
        <v>413239.15</v>
      </c>
      <c r="J170" s="7">
        <f t="shared" si="176"/>
        <v>566082.4</v>
      </c>
      <c r="K170" s="7">
        <f t="shared" si="176"/>
        <v>82889.3</v>
      </c>
      <c r="L170" s="7">
        <f t="shared" ref="L170:M170" si="177">L174+L178+L182</f>
        <v>0</v>
      </c>
      <c r="M170" s="7">
        <f t="shared" si="177"/>
        <v>0</v>
      </c>
      <c r="N170" s="7">
        <f t="shared" si="175"/>
        <v>0</v>
      </c>
      <c r="O170" s="71"/>
      <c r="P170" s="71"/>
      <c r="Q170" s="71"/>
      <c r="R170" s="71"/>
      <c r="S170" s="71"/>
      <c r="T170" s="71"/>
      <c r="U170" s="71"/>
      <c r="V170" s="71"/>
      <c r="W170" s="71"/>
      <c r="X170" s="71"/>
    </row>
    <row r="171" spans="1:24" ht="21" customHeight="1">
      <c r="A171" s="62" t="s">
        <v>21</v>
      </c>
      <c r="B171" s="74" t="s">
        <v>42</v>
      </c>
      <c r="C171" s="67" t="s">
        <v>148</v>
      </c>
      <c r="D171" s="67" t="s">
        <v>258</v>
      </c>
      <c r="E171" s="69" t="s">
        <v>31</v>
      </c>
      <c r="F171" s="41" t="s">
        <v>15</v>
      </c>
      <c r="G171" s="40">
        <f t="shared" si="157"/>
        <v>192175.4</v>
      </c>
      <c r="H171" s="24">
        <f t="shared" ref="H171:K171" si="178">H172+H173+H174</f>
        <v>0</v>
      </c>
      <c r="I171" s="24">
        <f t="shared" si="178"/>
        <v>0</v>
      </c>
      <c r="J171" s="7">
        <f t="shared" si="178"/>
        <v>0</v>
      </c>
      <c r="K171" s="7">
        <f t="shared" si="178"/>
        <v>42175.4</v>
      </c>
      <c r="L171" s="7">
        <f t="shared" ref="L171:M171" si="179">L172+L173+L174</f>
        <v>50000</v>
      </c>
      <c r="M171" s="7">
        <f t="shared" si="179"/>
        <v>50000</v>
      </c>
      <c r="N171" s="7">
        <f t="shared" ref="N171" si="180">N172+N173+N174</f>
        <v>50000</v>
      </c>
      <c r="O171" s="76" t="s">
        <v>126</v>
      </c>
      <c r="P171" s="71" t="s">
        <v>98</v>
      </c>
      <c r="Q171" s="71">
        <f>SUM(R171:X174)</f>
        <v>26</v>
      </c>
      <c r="R171" s="71">
        <v>2</v>
      </c>
      <c r="S171" s="71">
        <v>3</v>
      </c>
      <c r="T171" s="71">
        <v>5</v>
      </c>
      <c r="U171" s="90">
        <v>1</v>
      </c>
      <c r="V171" s="71">
        <v>5</v>
      </c>
      <c r="W171" s="71">
        <v>5</v>
      </c>
      <c r="X171" s="71">
        <v>5</v>
      </c>
    </row>
    <row r="172" spans="1:24" ht="39.75" customHeight="1">
      <c r="A172" s="63"/>
      <c r="B172" s="75"/>
      <c r="C172" s="68"/>
      <c r="D172" s="68"/>
      <c r="E172" s="69"/>
      <c r="F172" s="41" t="s">
        <v>34</v>
      </c>
      <c r="G172" s="40">
        <f t="shared" si="157"/>
        <v>192175.4</v>
      </c>
      <c r="H172" s="24">
        <v>0</v>
      </c>
      <c r="I172" s="24">
        <v>0</v>
      </c>
      <c r="J172" s="7">
        <v>0</v>
      </c>
      <c r="K172" s="7">
        <v>42175.4</v>
      </c>
      <c r="L172" s="7">
        <v>50000</v>
      </c>
      <c r="M172" s="7">
        <v>50000</v>
      </c>
      <c r="N172" s="7">
        <v>50000</v>
      </c>
      <c r="O172" s="87"/>
      <c r="P172" s="71"/>
      <c r="Q172" s="71"/>
      <c r="R172" s="71"/>
      <c r="S172" s="71"/>
      <c r="T172" s="71"/>
      <c r="U172" s="90"/>
      <c r="V172" s="71"/>
      <c r="W172" s="71"/>
      <c r="X172" s="71"/>
    </row>
    <row r="173" spans="1:24" ht="39.75" customHeight="1">
      <c r="A173" s="63"/>
      <c r="B173" s="75"/>
      <c r="C173" s="68"/>
      <c r="D173" s="68"/>
      <c r="E173" s="69"/>
      <c r="F173" s="41" t="s">
        <v>32</v>
      </c>
      <c r="G173" s="40">
        <f t="shared" si="157"/>
        <v>0</v>
      </c>
      <c r="H173" s="24">
        <v>0</v>
      </c>
      <c r="I173" s="24">
        <v>0</v>
      </c>
      <c r="J173" s="7">
        <v>0</v>
      </c>
      <c r="K173" s="7">
        <v>0</v>
      </c>
      <c r="L173" s="7">
        <v>0</v>
      </c>
      <c r="M173" s="7">
        <v>0</v>
      </c>
      <c r="N173" s="7">
        <v>0</v>
      </c>
      <c r="O173" s="87"/>
      <c r="P173" s="71"/>
      <c r="Q173" s="71"/>
      <c r="R173" s="71"/>
      <c r="S173" s="71"/>
      <c r="T173" s="71"/>
      <c r="U173" s="90"/>
      <c r="V173" s="71"/>
      <c r="W173" s="71"/>
      <c r="X173" s="71"/>
    </row>
    <row r="174" spans="1:24" ht="39.75" customHeight="1">
      <c r="A174" s="63"/>
      <c r="B174" s="75"/>
      <c r="C174" s="68"/>
      <c r="D174" s="68"/>
      <c r="E174" s="69"/>
      <c r="F174" s="42" t="s">
        <v>33</v>
      </c>
      <c r="G174" s="40" t="s">
        <v>215</v>
      </c>
      <c r="H174" s="24">
        <v>0</v>
      </c>
      <c r="I174" s="24">
        <v>0</v>
      </c>
      <c r="J174" s="7">
        <v>0</v>
      </c>
      <c r="K174" s="7">
        <v>0</v>
      </c>
      <c r="L174" s="7">
        <v>0</v>
      </c>
      <c r="M174" s="7">
        <v>0</v>
      </c>
      <c r="N174" s="7">
        <v>0</v>
      </c>
      <c r="O174" s="77"/>
      <c r="P174" s="71"/>
      <c r="Q174" s="71"/>
      <c r="R174" s="71"/>
      <c r="S174" s="71"/>
      <c r="T174" s="71"/>
      <c r="U174" s="90"/>
      <c r="V174" s="71"/>
      <c r="W174" s="71"/>
      <c r="X174" s="71"/>
    </row>
    <row r="175" spans="1:24" ht="21" hidden="1" customHeight="1">
      <c r="A175" s="62" t="s">
        <v>22</v>
      </c>
      <c r="B175" s="74" t="s">
        <v>171</v>
      </c>
      <c r="C175" s="67" t="s">
        <v>13</v>
      </c>
      <c r="D175" s="67" t="s">
        <v>201</v>
      </c>
      <c r="E175" s="69" t="s">
        <v>31</v>
      </c>
      <c r="F175" s="41" t="s">
        <v>15</v>
      </c>
      <c r="G175" s="40">
        <f t="shared" si="157"/>
        <v>0</v>
      </c>
      <c r="H175" s="24">
        <f t="shared" ref="H175:K175" si="181">H176+H177+H178</f>
        <v>0</v>
      </c>
      <c r="I175" s="24">
        <f t="shared" si="181"/>
        <v>0</v>
      </c>
      <c r="J175" s="7">
        <f t="shared" si="181"/>
        <v>0</v>
      </c>
      <c r="K175" s="7">
        <f t="shared" si="181"/>
        <v>0</v>
      </c>
      <c r="L175" s="7">
        <f t="shared" ref="L175:M175" si="182">L176+L177+L178</f>
        <v>0</v>
      </c>
      <c r="M175" s="7">
        <f t="shared" si="182"/>
        <v>0</v>
      </c>
      <c r="N175" s="7">
        <f t="shared" ref="N175" si="183">N176+N177+N178</f>
        <v>0</v>
      </c>
      <c r="O175" s="71" t="s">
        <v>14</v>
      </c>
      <c r="P175" s="71" t="s">
        <v>14</v>
      </c>
      <c r="Q175" s="71" t="s">
        <v>14</v>
      </c>
      <c r="R175" s="71" t="s">
        <v>14</v>
      </c>
      <c r="S175" s="71" t="s">
        <v>14</v>
      </c>
      <c r="T175" s="71" t="s">
        <v>14</v>
      </c>
      <c r="U175" s="71" t="s">
        <v>14</v>
      </c>
      <c r="V175" s="71" t="s">
        <v>14</v>
      </c>
      <c r="W175" s="71" t="s">
        <v>14</v>
      </c>
      <c r="X175" s="71" t="s">
        <v>14</v>
      </c>
    </row>
    <row r="176" spans="1:24" ht="39.75" hidden="1" customHeight="1">
      <c r="A176" s="63"/>
      <c r="B176" s="75"/>
      <c r="C176" s="68"/>
      <c r="D176" s="68"/>
      <c r="E176" s="69"/>
      <c r="F176" s="41" t="s">
        <v>34</v>
      </c>
      <c r="G176" s="40">
        <f t="shared" si="157"/>
        <v>0</v>
      </c>
      <c r="H176" s="24">
        <v>0</v>
      </c>
      <c r="I176" s="24">
        <v>0</v>
      </c>
      <c r="J176" s="7">
        <v>0</v>
      </c>
      <c r="K176" s="7">
        <v>0</v>
      </c>
      <c r="L176" s="7">
        <v>0</v>
      </c>
      <c r="M176" s="7">
        <v>0</v>
      </c>
      <c r="N176" s="7">
        <v>0</v>
      </c>
      <c r="O176" s="71"/>
      <c r="P176" s="71"/>
      <c r="Q176" s="71"/>
      <c r="R176" s="71"/>
      <c r="S176" s="71"/>
      <c r="T176" s="71"/>
      <c r="U176" s="71"/>
      <c r="V176" s="71"/>
      <c r="W176" s="71"/>
      <c r="X176" s="71"/>
    </row>
    <row r="177" spans="1:24" ht="39.75" hidden="1" customHeight="1">
      <c r="A177" s="63"/>
      <c r="B177" s="75"/>
      <c r="C177" s="68"/>
      <c r="D177" s="68"/>
      <c r="E177" s="69"/>
      <c r="F177" s="41" t="s">
        <v>32</v>
      </c>
      <c r="G177" s="40">
        <f t="shared" si="157"/>
        <v>0</v>
      </c>
      <c r="H177" s="24">
        <v>0</v>
      </c>
      <c r="I177" s="24">
        <v>0</v>
      </c>
      <c r="J177" s="7">
        <v>0</v>
      </c>
      <c r="K177" s="7">
        <v>0</v>
      </c>
      <c r="L177" s="7">
        <v>0</v>
      </c>
      <c r="M177" s="7">
        <v>0</v>
      </c>
      <c r="N177" s="7">
        <v>0</v>
      </c>
      <c r="O177" s="71"/>
      <c r="P177" s="71"/>
      <c r="Q177" s="71"/>
      <c r="R177" s="71"/>
      <c r="S177" s="71"/>
      <c r="T177" s="71"/>
      <c r="U177" s="71"/>
      <c r="V177" s="71"/>
      <c r="W177" s="71"/>
      <c r="X177" s="71"/>
    </row>
    <row r="178" spans="1:24" ht="39.75" hidden="1" customHeight="1">
      <c r="A178" s="63"/>
      <c r="B178" s="75"/>
      <c r="C178" s="68"/>
      <c r="D178" s="68"/>
      <c r="E178" s="69"/>
      <c r="F178" s="42" t="s">
        <v>33</v>
      </c>
      <c r="G178" s="40">
        <f t="shared" si="157"/>
        <v>0</v>
      </c>
      <c r="H178" s="24">
        <v>0</v>
      </c>
      <c r="I178" s="24">
        <v>0</v>
      </c>
      <c r="J178" s="7">
        <v>0</v>
      </c>
      <c r="K178" s="7">
        <v>0</v>
      </c>
      <c r="L178" s="7">
        <v>0</v>
      </c>
      <c r="M178" s="7">
        <v>0</v>
      </c>
      <c r="N178" s="7">
        <v>0</v>
      </c>
      <c r="O178" s="71"/>
      <c r="P178" s="71"/>
      <c r="Q178" s="71"/>
      <c r="R178" s="71"/>
      <c r="S178" s="71"/>
      <c r="T178" s="71"/>
      <c r="U178" s="71"/>
      <c r="V178" s="71"/>
      <c r="W178" s="71"/>
      <c r="X178" s="71"/>
    </row>
    <row r="179" spans="1:24" ht="21" customHeight="1">
      <c r="A179" s="62" t="s">
        <v>22</v>
      </c>
      <c r="B179" s="74" t="s">
        <v>163</v>
      </c>
      <c r="C179" s="67" t="s">
        <v>148</v>
      </c>
      <c r="D179" s="67" t="s">
        <v>258</v>
      </c>
      <c r="E179" s="69" t="s">
        <v>31</v>
      </c>
      <c r="F179" s="41" t="s">
        <v>15</v>
      </c>
      <c r="G179" s="40">
        <f t="shared" si="157"/>
        <v>4222301.8900000006</v>
      </c>
      <c r="H179" s="24">
        <f t="shared" ref="H179:K179" si="184">H180+H181+H182</f>
        <v>912870</v>
      </c>
      <c r="I179" s="24">
        <f t="shared" si="184"/>
        <v>1283997.77</v>
      </c>
      <c r="J179" s="7">
        <f t="shared" si="184"/>
        <v>1764614.12</v>
      </c>
      <c r="K179" s="7">
        <f t="shared" si="184"/>
        <v>260820</v>
      </c>
      <c r="L179" s="7">
        <f t="shared" ref="L179:M179" si="185">L180+L181+L182</f>
        <v>0</v>
      </c>
      <c r="M179" s="7">
        <f t="shared" si="185"/>
        <v>0</v>
      </c>
      <c r="N179" s="7">
        <f t="shared" ref="N179" si="186">N180+N181+N182</f>
        <v>0</v>
      </c>
      <c r="O179" s="71" t="s">
        <v>14</v>
      </c>
      <c r="P179" s="71" t="s">
        <v>14</v>
      </c>
      <c r="Q179" s="71" t="s">
        <v>14</v>
      </c>
      <c r="R179" s="71" t="s">
        <v>14</v>
      </c>
      <c r="S179" s="71" t="s">
        <v>14</v>
      </c>
      <c r="T179" s="71" t="s">
        <v>14</v>
      </c>
      <c r="U179" s="71" t="s">
        <v>14</v>
      </c>
      <c r="V179" s="71" t="s">
        <v>14</v>
      </c>
      <c r="W179" s="71" t="s">
        <v>14</v>
      </c>
      <c r="X179" s="71" t="s">
        <v>14</v>
      </c>
    </row>
    <row r="180" spans="1:24" ht="39.75" customHeight="1">
      <c r="A180" s="63"/>
      <c r="B180" s="75"/>
      <c r="C180" s="68"/>
      <c r="D180" s="68"/>
      <c r="E180" s="69"/>
      <c r="F180" s="41" t="s">
        <v>34</v>
      </c>
      <c r="G180" s="40">
        <f t="shared" si="157"/>
        <v>126122.47</v>
      </c>
      <c r="H180" s="24">
        <v>27386.1</v>
      </c>
      <c r="I180" s="24">
        <v>37973.35</v>
      </c>
      <c r="J180" s="7">
        <v>52938.42</v>
      </c>
      <c r="K180" s="7">
        <v>7824.6</v>
      </c>
      <c r="L180" s="7">
        <v>0</v>
      </c>
      <c r="M180" s="7">
        <v>0</v>
      </c>
      <c r="N180" s="7">
        <v>0</v>
      </c>
      <c r="O180" s="71"/>
      <c r="P180" s="71"/>
      <c r="Q180" s="71"/>
      <c r="R180" s="71"/>
      <c r="S180" s="71"/>
      <c r="T180" s="71"/>
      <c r="U180" s="71"/>
      <c r="V180" s="71"/>
      <c r="W180" s="71"/>
      <c r="X180" s="71"/>
    </row>
    <row r="181" spans="1:24" ht="39.75" customHeight="1">
      <c r="A181" s="63"/>
      <c r="B181" s="75"/>
      <c r="C181" s="68"/>
      <c r="D181" s="68"/>
      <c r="E181" s="69"/>
      <c r="F181" s="41" t="s">
        <v>32</v>
      </c>
      <c r="G181" s="40">
        <f t="shared" si="157"/>
        <v>2874023.81</v>
      </c>
      <c r="H181" s="24">
        <v>725539.14</v>
      </c>
      <c r="I181" s="24">
        <v>832785.27</v>
      </c>
      <c r="J181" s="7">
        <v>1145593.3</v>
      </c>
      <c r="K181" s="7">
        <v>170106.1</v>
      </c>
      <c r="L181" s="7">
        <v>0</v>
      </c>
      <c r="M181" s="7">
        <v>0</v>
      </c>
      <c r="N181" s="7">
        <v>0</v>
      </c>
      <c r="O181" s="71"/>
      <c r="P181" s="71"/>
      <c r="Q181" s="71"/>
      <c r="R181" s="71"/>
      <c r="S181" s="71"/>
      <c r="T181" s="71"/>
      <c r="U181" s="71"/>
      <c r="V181" s="71"/>
      <c r="W181" s="71"/>
      <c r="X181" s="71"/>
    </row>
    <row r="182" spans="1:24" ht="39.75" customHeight="1">
      <c r="A182" s="63"/>
      <c r="B182" s="75"/>
      <c r="C182" s="68"/>
      <c r="D182" s="68"/>
      <c r="E182" s="69"/>
      <c r="F182" s="42" t="s">
        <v>33</v>
      </c>
      <c r="G182" s="40">
        <f t="shared" si="157"/>
        <v>1222155.6100000001</v>
      </c>
      <c r="H182" s="24">
        <v>159944.76</v>
      </c>
      <c r="I182" s="24">
        <v>413239.15</v>
      </c>
      <c r="J182" s="7">
        <v>566082.4</v>
      </c>
      <c r="K182" s="7">
        <v>82889.3</v>
      </c>
      <c r="L182" s="7">
        <v>0</v>
      </c>
      <c r="M182" s="7">
        <v>0</v>
      </c>
      <c r="N182" s="7">
        <v>0</v>
      </c>
      <c r="O182" s="71"/>
      <c r="P182" s="71"/>
      <c r="Q182" s="71"/>
      <c r="R182" s="71"/>
      <c r="S182" s="71"/>
      <c r="T182" s="71"/>
      <c r="U182" s="71"/>
      <c r="V182" s="71"/>
      <c r="W182" s="71"/>
      <c r="X182" s="71"/>
    </row>
    <row r="183" spans="1:24" ht="21" customHeight="1">
      <c r="A183" s="62" t="s">
        <v>70</v>
      </c>
      <c r="B183" s="74" t="s">
        <v>209</v>
      </c>
      <c r="C183" s="67" t="s">
        <v>148</v>
      </c>
      <c r="D183" s="67" t="s">
        <v>258</v>
      </c>
      <c r="E183" s="69" t="s">
        <v>31</v>
      </c>
      <c r="F183" s="41" t="s">
        <v>15</v>
      </c>
      <c r="G183" s="40">
        <f t="shared" ref="G183:G186" si="187">SUM(H183:N183)</f>
        <v>9246617.3399999999</v>
      </c>
      <c r="H183" s="24">
        <f t="shared" ref="H183:J183" si="188">H184+H185+H186</f>
        <v>0</v>
      </c>
      <c r="I183" s="24">
        <f t="shared" si="188"/>
        <v>305178.03999999998</v>
      </c>
      <c r="J183" s="7">
        <f t="shared" si="188"/>
        <v>0</v>
      </c>
      <c r="K183" s="7">
        <f>K184+K185+K186</f>
        <v>8941439.3000000007</v>
      </c>
      <c r="L183" s="7">
        <f t="shared" ref="L183" si="189">L184+L185+L186</f>
        <v>0</v>
      </c>
      <c r="M183" s="7">
        <f t="shared" ref="M183:N183" si="190">M184+M185+M186</f>
        <v>0</v>
      </c>
      <c r="N183" s="7">
        <f t="shared" si="190"/>
        <v>0</v>
      </c>
      <c r="O183" s="71" t="s">
        <v>14</v>
      </c>
      <c r="P183" s="71" t="s">
        <v>14</v>
      </c>
      <c r="Q183" s="71" t="s">
        <v>14</v>
      </c>
      <c r="R183" s="71" t="s">
        <v>14</v>
      </c>
      <c r="S183" s="71" t="s">
        <v>14</v>
      </c>
      <c r="T183" s="71" t="s">
        <v>14</v>
      </c>
      <c r="U183" s="71" t="s">
        <v>14</v>
      </c>
      <c r="V183" s="71" t="s">
        <v>14</v>
      </c>
      <c r="W183" s="71" t="s">
        <v>14</v>
      </c>
      <c r="X183" s="71" t="s">
        <v>14</v>
      </c>
    </row>
    <row r="184" spans="1:24" ht="39.75" customHeight="1">
      <c r="A184" s="63"/>
      <c r="B184" s="75"/>
      <c r="C184" s="68"/>
      <c r="D184" s="68"/>
      <c r="E184" s="69"/>
      <c r="F184" s="41" t="s">
        <v>34</v>
      </c>
      <c r="G184" s="40">
        <f t="shared" si="187"/>
        <v>2005178.04</v>
      </c>
      <c r="H184" s="24">
        <f t="shared" ref="H184:J184" si="191">H188</f>
        <v>0</v>
      </c>
      <c r="I184" s="24">
        <f t="shared" si="191"/>
        <v>305178.03999999998</v>
      </c>
      <c r="J184" s="7">
        <f t="shared" si="191"/>
        <v>0</v>
      </c>
      <c r="K184" s="7">
        <f>K188+K192+K196</f>
        <v>1700000</v>
      </c>
      <c r="L184" s="7">
        <f t="shared" ref="L184" si="192">L188</f>
        <v>0</v>
      </c>
      <c r="M184" s="7">
        <f t="shared" ref="M184:N184" si="193">M188</f>
        <v>0</v>
      </c>
      <c r="N184" s="7">
        <f t="shared" si="193"/>
        <v>0</v>
      </c>
      <c r="O184" s="71"/>
      <c r="P184" s="71"/>
      <c r="Q184" s="71"/>
      <c r="R184" s="71"/>
      <c r="S184" s="71"/>
      <c r="T184" s="71"/>
      <c r="U184" s="71"/>
      <c r="V184" s="71"/>
      <c r="W184" s="71"/>
      <c r="X184" s="71"/>
    </row>
    <row r="185" spans="1:24" ht="37.5" customHeight="1">
      <c r="A185" s="63"/>
      <c r="B185" s="75"/>
      <c r="C185" s="68"/>
      <c r="D185" s="68"/>
      <c r="E185" s="69"/>
      <c r="F185" s="41" t="s">
        <v>32</v>
      </c>
      <c r="G185" s="40">
        <f t="shared" si="187"/>
        <v>7241439.2999999998</v>
      </c>
      <c r="H185" s="24">
        <f t="shared" ref="H185:J185" si="194">H189</f>
        <v>0</v>
      </c>
      <c r="I185" s="24">
        <f t="shared" si="194"/>
        <v>0</v>
      </c>
      <c r="J185" s="7">
        <f t="shared" si="194"/>
        <v>0</v>
      </c>
      <c r="K185" s="7">
        <f>K189+K193+K197</f>
        <v>7241439.2999999998</v>
      </c>
      <c r="L185" s="7">
        <f t="shared" ref="L185" si="195">L189</f>
        <v>0</v>
      </c>
      <c r="M185" s="7">
        <f t="shared" ref="M185:N186" si="196">M189</f>
        <v>0</v>
      </c>
      <c r="N185" s="7">
        <f t="shared" si="196"/>
        <v>0</v>
      </c>
      <c r="O185" s="71"/>
      <c r="P185" s="71"/>
      <c r="Q185" s="71"/>
      <c r="R185" s="71"/>
      <c r="S185" s="71"/>
      <c r="T185" s="71"/>
      <c r="U185" s="71"/>
      <c r="V185" s="71"/>
      <c r="W185" s="71"/>
      <c r="X185" s="71"/>
    </row>
    <row r="186" spans="1:24" ht="36.75" customHeight="1">
      <c r="A186" s="63"/>
      <c r="B186" s="75"/>
      <c r="C186" s="68"/>
      <c r="D186" s="68"/>
      <c r="E186" s="69"/>
      <c r="F186" s="42" t="s">
        <v>33</v>
      </c>
      <c r="G186" s="40">
        <f t="shared" si="187"/>
        <v>0</v>
      </c>
      <c r="H186" s="24">
        <f t="shared" ref="H186:J186" si="197">H190</f>
        <v>0</v>
      </c>
      <c r="I186" s="24">
        <f t="shared" si="197"/>
        <v>0</v>
      </c>
      <c r="J186" s="7">
        <f t="shared" si="197"/>
        <v>0</v>
      </c>
      <c r="K186" s="7">
        <f t="shared" ref="K186" si="198">K190+K194</f>
        <v>0</v>
      </c>
      <c r="L186" s="7">
        <f t="shared" ref="L186" si="199">L190</f>
        <v>0</v>
      </c>
      <c r="M186" s="7">
        <f t="shared" si="196"/>
        <v>0</v>
      </c>
      <c r="N186" s="7">
        <f t="shared" si="196"/>
        <v>0</v>
      </c>
      <c r="O186" s="71"/>
      <c r="P186" s="71"/>
      <c r="Q186" s="71"/>
      <c r="R186" s="71"/>
      <c r="S186" s="71"/>
      <c r="T186" s="71"/>
      <c r="U186" s="71"/>
      <c r="V186" s="71"/>
      <c r="W186" s="71"/>
      <c r="X186" s="71"/>
    </row>
    <row r="187" spans="1:24" ht="21" customHeight="1">
      <c r="A187" s="62" t="s">
        <v>138</v>
      </c>
      <c r="B187" s="74" t="s">
        <v>210</v>
      </c>
      <c r="C187" s="67" t="s">
        <v>148</v>
      </c>
      <c r="D187" s="67" t="s">
        <v>258</v>
      </c>
      <c r="E187" s="69" t="s">
        <v>31</v>
      </c>
      <c r="F187" s="41" t="s">
        <v>15</v>
      </c>
      <c r="G187" s="40">
        <f t="shared" ref="G187:G190" si="200">SUM(H187:N187)</f>
        <v>305178.03999999998</v>
      </c>
      <c r="H187" s="24">
        <f t="shared" ref="H187:L187" si="201">H188+H189+H190</f>
        <v>0</v>
      </c>
      <c r="I187" s="24">
        <f t="shared" si="201"/>
        <v>305178.03999999998</v>
      </c>
      <c r="J187" s="7">
        <f t="shared" si="201"/>
        <v>0</v>
      </c>
      <c r="K187" s="7">
        <f t="shared" si="201"/>
        <v>0</v>
      </c>
      <c r="L187" s="7">
        <f t="shared" si="201"/>
        <v>0</v>
      </c>
      <c r="M187" s="7">
        <f t="shared" ref="M187:N187" si="202">M188+M189+M190</f>
        <v>0</v>
      </c>
      <c r="N187" s="7">
        <f t="shared" si="202"/>
        <v>0</v>
      </c>
      <c r="O187" s="71" t="s">
        <v>14</v>
      </c>
      <c r="P187" s="71" t="s">
        <v>14</v>
      </c>
      <c r="Q187" s="71" t="s">
        <v>14</v>
      </c>
      <c r="R187" s="71" t="s">
        <v>14</v>
      </c>
      <c r="S187" s="71" t="s">
        <v>14</v>
      </c>
      <c r="T187" s="71" t="s">
        <v>14</v>
      </c>
      <c r="U187" s="71" t="s">
        <v>14</v>
      </c>
      <c r="V187" s="71" t="s">
        <v>14</v>
      </c>
      <c r="W187" s="71" t="s">
        <v>14</v>
      </c>
      <c r="X187" s="71" t="s">
        <v>14</v>
      </c>
    </row>
    <row r="188" spans="1:24" ht="39.75" customHeight="1">
      <c r="A188" s="63"/>
      <c r="B188" s="75"/>
      <c r="C188" s="68"/>
      <c r="D188" s="68"/>
      <c r="E188" s="69"/>
      <c r="F188" s="41" t="s">
        <v>34</v>
      </c>
      <c r="G188" s="40">
        <f t="shared" si="200"/>
        <v>305178.03999999998</v>
      </c>
      <c r="H188" s="24">
        <v>0</v>
      </c>
      <c r="I188" s="24">
        <v>305178.03999999998</v>
      </c>
      <c r="J188" s="7">
        <v>0</v>
      </c>
      <c r="K188" s="7">
        <v>0</v>
      </c>
      <c r="L188" s="7">
        <v>0</v>
      </c>
      <c r="M188" s="7">
        <v>0</v>
      </c>
      <c r="N188" s="7">
        <v>0</v>
      </c>
      <c r="O188" s="71"/>
      <c r="P188" s="71"/>
      <c r="Q188" s="71"/>
      <c r="R188" s="71"/>
      <c r="S188" s="71"/>
      <c r="T188" s="71"/>
      <c r="U188" s="71"/>
      <c r="V188" s="71"/>
      <c r="W188" s="71"/>
      <c r="X188" s="71"/>
    </row>
    <row r="189" spans="1:24" ht="39.75" customHeight="1">
      <c r="A189" s="63"/>
      <c r="B189" s="75"/>
      <c r="C189" s="68"/>
      <c r="D189" s="68"/>
      <c r="E189" s="69"/>
      <c r="F189" s="41" t="s">
        <v>32</v>
      </c>
      <c r="G189" s="40">
        <f t="shared" si="200"/>
        <v>0</v>
      </c>
      <c r="H189" s="24">
        <v>0</v>
      </c>
      <c r="I189" s="24">
        <v>0</v>
      </c>
      <c r="J189" s="7">
        <v>0</v>
      </c>
      <c r="K189" s="7">
        <v>0</v>
      </c>
      <c r="L189" s="7">
        <v>0</v>
      </c>
      <c r="M189" s="7">
        <v>0</v>
      </c>
      <c r="N189" s="7">
        <v>0</v>
      </c>
      <c r="O189" s="71"/>
      <c r="P189" s="71"/>
      <c r="Q189" s="71"/>
      <c r="R189" s="71"/>
      <c r="S189" s="71"/>
      <c r="T189" s="71"/>
      <c r="U189" s="71"/>
      <c r="V189" s="71"/>
      <c r="W189" s="71"/>
      <c r="X189" s="71"/>
    </row>
    <row r="190" spans="1:24" ht="39.75" customHeight="1">
      <c r="A190" s="63"/>
      <c r="B190" s="75"/>
      <c r="C190" s="68"/>
      <c r="D190" s="68"/>
      <c r="E190" s="69"/>
      <c r="F190" s="42" t="s">
        <v>33</v>
      </c>
      <c r="G190" s="40">
        <f t="shared" si="200"/>
        <v>0</v>
      </c>
      <c r="H190" s="24">
        <v>0</v>
      </c>
      <c r="I190" s="24">
        <v>0</v>
      </c>
      <c r="J190" s="7">
        <v>0</v>
      </c>
      <c r="K190" s="7">
        <v>0</v>
      </c>
      <c r="L190" s="7">
        <v>0</v>
      </c>
      <c r="M190" s="7">
        <v>0</v>
      </c>
      <c r="N190" s="7">
        <v>0</v>
      </c>
      <c r="O190" s="71"/>
      <c r="P190" s="71"/>
      <c r="Q190" s="71"/>
      <c r="R190" s="71"/>
      <c r="S190" s="71"/>
      <c r="T190" s="71"/>
      <c r="U190" s="71"/>
      <c r="V190" s="71"/>
      <c r="W190" s="71"/>
      <c r="X190" s="71"/>
    </row>
    <row r="191" spans="1:24" ht="21" customHeight="1">
      <c r="A191" s="62" t="s">
        <v>139</v>
      </c>
      <c r="B191" s="74" t="s">
        <v>226</v>
      </c>
      <c r="C191" s="67" t="s">
        <v>148</v>
      </c>
      <c r="D191" s="67" t="s">
        <v>258</v>
      </c>
      <c r="E191" s="69" t="s">
        <v>31</v>
      </c>
      <c r="F191" s="47" t="s">
        <v>15</v>
      </c>
      <c r="G191" s="40">
        <f t="shared" ref="G191:G194" si="203">SUM(H191:N191)</f>
        <v>1700000</v>
      </c>
      <c r="H191" s="24">
        <f t="shared" ref="H191:L191" si="204">H192+H193+H194</f>
        <v>0</v>
      </c>
      <c r="I191" s="24">
        <f t="shared" si="204"/>
        <v>0</v>
      </c>
      <c r="J191" s="7">
        <f t="shared" si="204"/>
        <v>0</v>
      </c>
      <c r="K191" s="7">
        <f t="shared" si="204"/>
        <v>1700000</v>
      </c>
      <c r="L191" s="7">
        <f t="shared" si="204"/>
        <v>0</v>
      </c>
      <c r="M191" s="7">
        <f t="shared" ref="M191:N191" si="205">M192+M193+M194</f>
        <v>0</v>
      </c>
      <c r="N191" s="7">
        <f t="shared" si="205"/>
        <v>0</v>
      </c>
      <c r="O191" s="71" t="s">
        <v>14</v>
      </c>
      <c r="P191" s="71" t="s">
        <v>14</v>
      </c>
      <c r="Q191" s="71" t="s">
        <v>14</v>
      </c>
      <c r="R191" s="71" t="s">
        <v>14</v>
      </c>
      <c r="S191" s="71" t="s">
        <v>14</v>
      </c>
      <c r="T191" s="71" t="s">
        <v>14</v>
      </c>
      <c r="U191" s="71" t="s">
        <v>14</v>
      </c>
      <c r="V191" s="71" t="s">
        <v>14</v>
      </c>
      <c r="W191" s="71" t="s">
        <v>14</v>
      </c>
      <c r="X191" s="71" t="s">
        <v>14</v>
      </c>
    </row>
    <row r="192" spans="1:24" ht="39.75" customHeight="1">
      <c r="A192" s="63"/>
      <c r="B192" s="75"/>
      <c r="C192" s="68"/>
      <c r="D192" s="68"/>
      <c r="E192" s="69"/>
      <c r="F192" s="47" t="s">
        <v>34</v>
      </c>
      <c r="G192" s="40">
        <f t="shared" si="203"/>
        <v>1700000</v>
      </c>
      <c r="H192" s="24">
        <v>0</v>
      </c>
      <c r="I192" s="24">
        <v>0</v>
      </c>
      <c r="J192" s="7">
        <v>0</v>
      </c>
      <c r="K192" s="7">
        <v>1700000</v>
      </c>
      <c r="L192" s="7">
        <v>0</v>
      </c>
      <c r="M192" s="7">
        <v>0</v>
      </c>
      <c r="N192" s="7">
        <v>0</v>
      </c>
      <c r="O192" s="71"/>
      <c r="P192" s="71"/>
      <c r="Q192" s="71"/>
      <c r="R192" s="71"/>
      <c r="S192" s="71"/>
      <c r="T192" s="71"/>
      <c r="U192" s="71"/>
      <c r="V192" s="71"/>
      <c r="W192" s="71"/>
      <c r="X192" s="71"/>
    </row>
    <row r="193" spans="1:24" ht="39.75" customHeight="1">
      <c r="A193" s="63"/>
      <c r="B193" s="75"/>
      <c r="C193" s="68"/>
      <c r="D193" s="68"/>
      <c r="E193" s="69"/>
      <c r="F193" s="47" t="s">
        <v>32</v>
      </c>
      <c r="G193" s="40">
        <f t="shared" si="203"/>
        <v>0</v>
      </c>
      <c r="H193" s="24">
        <v>0</v>
      </c>
      <c r="I193" s="24">
        <v>0</v>
      </c>
      <c r="J193" s="7">
        <v>0</v>
      </c>
      <c r="K193" s="7">
        <v>0</v>
      </c>
      <c r="L193" s="7">
        <v>0</v>
      </c>
      <c r="M193" s="7">
        <v>0</v>
      </c>
      <c r="N193" s="7">
        <v>0</v>
      </c>
      <c r="O193" s="71"/>
      <c r="P193" s="71"/>
      <c r="Q193" s="71"/>
      <c r="R193" s="71"/>
      <c r="S193" s="71"/>
      <c r="T193" s="71"/>
      <c r="U193" s="71"/>
      <c r="V193" s="71"/>
      <c r="W193" s="71"/>
      <c r="X193" s="71"/>
    </row>
    <row r="194" spans="1:24" ht="39.75" customHeight="1">
      <c r="A194" s="63"/>
      <c r="B194" s="75"/>
      <c r="C194" s="68"/>
      <c r="D194" s="68"/>
      <c r="E194" s="69"/>
      <c r="F194" s="46" t="s">
        <v>33</v>
      </c>
      <c r="G194" s="40">
        <f t="shared" si="203"/>
        <v>0</v>
      </c>
      <c r="H194" s="24">
        <v>0</v>
      </c>
      <c r="I194" s="24">
        <v>0</v>
      </c>
      <c r="J194" s="7">
        <v>0</v>
      </c>
      <c r="K194" s="7">
        <v>0</v>
      </c>
      <c r="L194" s="7">
        <v>0</v>
      </c>
      <c r="M194" s="7">
        <v>0</v>
      </c>
      <c r="N194" s="7">
        <v>0</v>
      </c>
      <c r="O194" s="71"/>
      <c r="P194" s="71"/>
      <c r="Q194" s="71"/>
      <c r="R194" s="71"/>
      <c r="S194" s="71"/>
      <c r="T194" s="71"/>
      <c r="U194" s="71"/>
      <c r="V194" s="71"/>
      <c r="W194" s="71"/>
      <c r="X194" s="71"/>
    </row>
    <row r="195" spans="1:24" ht="106.5" customHeight="1">
      <c r="A195" s="62" t="s">
        <v>140</v>
      </c>
      <c r="B195" s="74" t="s">
        <v>229</v>
      </c>
      <c r="C195" s="67" t="s">
        <v>148</v>
      </c>
      <c r="D195" s="67" t="s">
        <v>258</v>
      </c>
      <c r="E195" s="69" t="s">
        <v>31</v>
      </c>
      <c r="F195" s="48" t="s">
        <v>15</v>
      </c>
      <c r="G195" s="40">
        <f t="shared" ref="G195:G198" si="206">SUM(H195:N195)</f>
        <v>7241439.2999999998</v>
      </c>
      <c r="H195" s="24">
        <f t="shared" ref="H195:L195" si="207">H196+H197+H198</f>
        <v>0</v>
      </c>
      <c r="I195" s="24">
        <f t="shared" si="207"/>
        <v>0</v>
      </c>
      <c r="J195" s="7">
        <f t="shared" si="207"/>
        <v>0</v>
      </c>
      <c r="K195" s="7">
        <f t="shared" si="207"/>
        <v>7241439.2999999998</v>
      </c>
      <c r="L195" s="7">
        <f t="shared" si="207"/>
        <v>0</v>
      </c>
      <c r="M195" s="7">
        <f t="shared" ref="M195:N195" si="208">M196+M197+M198</f>
        <v>0</v>
      </c>
      <c r="N195" s="7">
        <f t="shared" si="208"/>
        <v>0</v>
      </c>
      <c r="O195" s="76" t="s">
        <v>230</v>
      </c>
      <c r="P195" s="68" t="s">
        <v>235</v>
      </c>
      <c r="Q195" s="73">
        <f>SUM(R195:X196)</f>
        <v>6</v>
      </c>
      <c r="R195" s="79">
        <v>0</v>
      </c>
      <c r="S195" s="79">
        <v>0</v>
      </c>
      <c r="T195" s="79">
        <v>0</v>
      </c>
      <c r="U195" s="79">
        <v>6</v>
      </c>
      <c r="V195" s="79">
        <v>0</v>
      </c>
      <c r="W195" s="79">
        <v>0</v>
      </c>
      <c r="X195" s="79">
        <v>0</v>
      </c>
    </row>
    <row r="196" spans="1:24" ht="108.75" customHeight="1">
      <c r="A196" s="63"/>
      <c r="B196" s="75"/>
      <c r="C196" s="68"/>
      <c r="D196" s="68"/>
      <c r="E196" s="69"/>
      <c r="F196" s="48" t="s">
        <v>34</v>
      </c>
      <c r="G196" s="40">
        <f t="shared" si="206"/>
        <v>0</v>
      </c>
      <c r="H196" s="24">
        <v>0</v>
      </c>
      <c r="I196" s="24">
        <v>0</v>
      </c>
      <c r="J196" s="7">
        <v>0</v>
      </c>
      <c r="K196" s="7">
        <v>0</v>
      </c>
      <c r="L196" s="7">
        <v>0</v>
      </c>
      <c r="M196" s="7">
        <v>0</v>
      </c>
      <c r="N196" s="7">
        <v>0</v>
      </c>
      <c r="O196" s="77"/>
      <c r="P196" s="78"/>
      <c r="Q196" s="70"/>
      <c r="R196" s="80"/>
      <c r="S196" s="80"/>
      <c r="T196" s="80"/>
      <c r="U196" s="80"/>
      <c r="V196" s="80"/>
      <c r="W196" s="80"/>
      <c r="X196" s="80"/>
    </row>
    <row r="197" spans="1:24" ht="116.25" customHeight="1">
      <c r="A197" s="63"/>
      <c r="B197" s="75"/>
      <c r="C197" s="68"/>
      <c r="D197" s="68"/>
      <c r="E197" s="69"/>
      <c r="F197" s="48" t="s">
        <v>32</v>
      </c>
      <c r="G197" s="40">
        <f t="shared" si="206"/>
        <v>7241439.2999999998</v>
      </c>
      <c r="H197" s="24">
        <v>0</v>
      </c>
      <c r="I197" s="24">
        <v>0</v>
      </c>
      <c r="J197" s="7">
        <v>0</v>
      </c>
      <c r="K197" s="7">
        <v>7241439.2999999998</v>
      </c>
      <c r="L197" s="7">
        <v>0</v>
      </c>
      <c r="M197" s="7">
        <v>0</v>
      </c>
      <c r="N197" s="7">
        <v>0</v>
      </c>
      <c r="O197" s="76" t="s">
        <v>231</v>
      </c>
      <c r="P197" s="68" t="s">
        <v>232</v>
      </c>
      <c r="Q197" s="73">
        <f>SUM(R197:X198)</f>
        <v>127.7</v>
      </c>
      <c r="R197" s="79">
        <v>0</v>
      </c>
      <c r="S197" s="79">
        <v>0</v>
      </c>
      <c r="T197" s="79">
        <v>0</v>
      </c>
      <c r="U197" s="79">
        <v>127.7</v>
      </c>
      <c r="V197" s="79">
        <v>0</v>
      </c>
      <c r="W197" s="79">
        <v>0</v>
      </c>
      <c r="X197" s="79">
        <v>0</v>
      </c>
    </row>
    <row r="198" spans="1:24" ht="143.25" customHeight="1">
      <c r="A198" s="63"/>
      <c r="B198" s="75"/>
      <c r="C198" s="68"/>
      <c r="D198" s="68"/>
      <c r="E198" s="69"/>
      <c r="F198" s="49" t="s">
        <v>33</v>
      </c>
      <c r="G198" s="40">
        <f t="shared" si="206"/>
        <v>0</v>
      </c>
      <c r="H198" s="24">
        <v>0</v>
      </c>
      <c r="I198" s="24">
        <v>0</v>
      </c>
      <c r="J198" s="7">
        <v>0</v>
      </c>
      <c r="K198" s="7">
        <v>0</v>
      </c>
      <c r="L198" s="7">
        <v>0</v>
      </c>
      <c r="M198" s="7">
        <v>0</v>
      </c>
      <c r="N198" s="7">
        <v>0</v>
      </c>
      <c r="O198" s="77"/>
      <c r="P198" s="78"/>
      <c r="Q198" s="70"/>
      <c r="R198" s="80"/>
      <c r="S198" s="80"/>
      <c r="T198" s="80"/>
      <c r="U198" s="80"/>
      <c r="V198" s="80"/>
      <c r="W198" s="80"/>
      <c r="X198" s="80"/>
    </row>
    <row r="199" spans="1:24" ht="21" customHeight="1">
      <c r="A199" s="62" t="s">
        <v>18</v>
      </c>
      <c r="B199" s="74" t="s">
        <v>43</v>
      </c>
      <c r="C199" s="67" t="s">
        <v>148</v>
      </c>
      <c r="D199" s="67" t="s">
        <v>258</v>
      </c>
      <c r="E199" s="69" t="s">
        <v>31</v>
      </c>
      <c r="F199" s="41" t="s">
        <v>15</v>
      </c>
      <c r="G199" s="40">
        <f t="shared" si="157"/>
        <v>22779704.02</v>
      </c>
      <c r="H199" s="24">
        <f t="shared" ref="H199:N199" si="209">H200</f>
        <v>2745542.5300000003</v>
      </c>
      <c r="I199" s="24">
        <f t="shared" si="209"/>
        <v>2300955.19</v>
      </c>
      <c r="J199" s="7">
        <f t="shared" si="209"/>
        <v>5541544.4400000004</v>
      </c>
      <c r="K199" s="7">
        <f t="shared" si="209"/>
        <v>6589979.0300000003</v>
      </c>
      <c r="L199" s="7">
        <f t="shared" si="209"/>
        <v>1709180.1099999999</v>
      </c>
      <c r="M199" s="7">
        <f t="shared" si="209"/>
        <v>1709180.1099999999</v>
      </c>
      <c r="N199" s="7">
        <f t="shared" si="209"/>
        <v>2183322.61</v>
      </c>
      <c r="O199" s="71" t="s">
        <v>14</v>
      </c>
      <c r="P199" s="71" t="s">
        <v>14</v>
      </c>
      <c r="Q199" s="71" t="s">
        <v>14</v>
      </c>
      <c r="R199" s="71" t="s">
        <v>14</v>
      </c>
      <c r="S199" s="71" t="s">
        <v>14</v>
      </c>
      <c r="T199" s="71" t="s">
        <v>14</v>
      </c>
      <c r="U199" s="71" t="s">
        <v>14</v>
      </c>
      <c r="V199" s="71" t="s">
        <v>14</v>
      </c>
      <c r="W199" s="71" t="s">
        <v>14</v>
      </c>
      <c r="X199" s="71" t="s">
        <v>14</v>
      </c>
    </row>
    <row r="200" spans="1:24" ht="39.75" customHeight="1">
      <c r="A200" s="63"/>
      <c r="B200" s="75"/>
      <c r="C200" s="68"/>
      <c r="D200" s="68"/>
      <c r="E200" s="69"/>
      <c r="F200" s="41" t="s">
        <v>34</v>
      </c>
      <c r="G200" s="40">
        <f t="shared" si="157"/>
        <v>22779704.02</v>
      </c>
      <c r="H200" s="24">
        <f t="shared" ref="H200" si="210">H204+H228</f>
        <v>2745542.5300000003</v>
      </c>
      <c r="I200" s="24">
        <f>I204+I228</f>
        <v>2300955.19</v>
      </c>
      <c r="J200" s="7">
        <f t="shared" ref="J200:L200" si="211">J204+J228</f>
        <v>5541544.4400000004</v>
      </c>
      <c r="K200" s="7">
        <f t="shared" si="211"/>
        <v>6589979.0300000003</v>
      </c>
      <c r="L200" s="7">
        <f t="shared" si="211"/>
        <v>1709180.1099999999</v>
      </c>
      <c r="M200" s="7">
        <f t="shared" ref="M200:N200" si="212">M204+M228</f>
        <v>1709180.1099999999</v>
      </c>
      <c r="N200" s="7">
        <f t="shared" si="212"/>
        <v>2183322.61</v>
      </c>
      <c r="O200" s="71"/>
      <c r="P200" s="71"/>
      <c r="Q200" s="71"/>
      <c r="R200" s="71"/>
      <c r="S200" s="71"/>
      <c r="T200" s="71"/>
      <c r="U200" s="71"/>
      <c r="V200" s="71"/>
      <c r="W200" s="71"/>
      <c r="X200" s="71"/>
    </row>
    <row r="201" spans="1:24" ht="39" customHeight="1">
      <c r="A201" s="63"/>
      <c r="B201" s="75"/>
      <c r="C201" s="68"/>
      <c r="D201" s="68"/>
      <c r="E201" s="69"/>
      <c r="F201" s="41" t="s">
        <v>32</v>
      </c>
      <c r="G201" s="40">
        <f t="shared" si="157"/>
        <v>3949176.3600000003</v>
      </c>
      <c r="H201" s="24">
        <f t="shared" ref="H201:L201" si="213">H205+H229</f>
        <v>0</v>
      </c>
      <c r="I201" s="24">
        <f t="shared" si="213"/>
        <v>471190.5</v>
      </c>
      <c r="J201" s="7">
        <f t="shared" si="213"/>
        <v>1239788.76</v>
      </c>
      <c r="K201" s="7">
        <f t="shared" si="213"/>
        <v>2238197.1</v>
      </c>
      <c r="L201" s="7">
        <f t="shared" si="213"/>
        <v>0</v>
      </c>
      <c r="M201" s="7">
        <f t="shared" ref="M201:N201" si="214">M205+M229</f>
        <v>0</v>
      </c>
      <c r="N201" s="7">
        <f t="shared" si="214"/>
        <v>0</v>
      </c>
      <c r="O201" s="71"/>
      <c r="P201" s="71"/>
      <c r="Q201" s="71"/>
      <c r="R201" s="71"/>
      <c r="S201" s="71"/>
      <c r="T201" s="71"/>
      <c r="U201" s="71"/>
      <c r="V201" s="71"/>
      <c r="W201" s="71"/>
      <c r="X201" s="71"/>
    </row>
    <row r="202" spans="1:24" ht="40.5" customHeight="1">
      <c r="A202" s="63"/>
      <c r="B202" s="75"/>
      <c r="C202" s="68"/>
      <c r="D202" s="68"/>
      <c r="E202" s="69"/>
      <c r="F202" s="42" t="s">
        <v>33</v>
      </c>
      <c r="G202" s="40">
        <f t="shared" si="157"/>
        <v>0</v>
      </c>
      <c r="H202" s="24">
        <f t="shared" ref="H202:L202" si="215">H206+H230</f>
        <v>0</v>
      </c>
      <c r="I202" s="24">
        <f t="shared" si="215"/>
        <v>0</v>
      </c>
      <c r="J202" s="7">
        <f t="shared" si="215"/>
        <v>0</v>
      </c>
      <c r="K202" s="7">
        <f t="shared" si="215"/>
        <v>0</v>
      </c>
      <c r="L202" s="7">
        <f t="shared" si="215"/>
        <v>0</v>
      </c>
      <c r="M202" s="7">
        <f t="shared" ref="M202:N202" si="216">M206+M230</f>
        <v>0</v>
      </c>
      <c r="N202" s="7">
        <f t="shared" si="216"/>
        <v>0</v>
      </c>
      <c r="O202" s="71"/>
      <c r="P202" s="71"/>
      <c r="Q202" s="71"/>
      <c r="R202" s="71"/>
      <c r="S202" s="71"/>
      <c r="T202" s="71"/>
      <c r="U202" s="71"/>
      <c r="V202" s="71"/>
      <c r="W202" s="71"/>
      <c r="X202" s="71"/>
    </row>
    <row r="203" spans="1:24" ht="21" customHeight="1">
      <c r="A203" s="62" t="s">
        <v>19</v>
      </c>
      <c r="B203" s="74" t="s">
        <v>44</v>
      </c>
      <c r="C203" s="67" t="s">
        <v>148</v>
      </c>
      <c r="D203" s="67" t="s">
        <v>258</v>
      </c>
      <c r="E203" s="69" t="s">
        <v>31</v>
      </c>
      <c r="F203" s="41" t="s">
        <v>15</v>
      </c>
      <c r="G203" s="40">
        <f t="shared" si="157"/>
        <v>4737850.2600000007</v>
      </c>
      <c r="H203" s="24">
        <f t="shared" ref="H203:N203" si="217">H204</f>
        <v>928871</v>
      </c>
      <c r="I203" s="24">
        <f t="shared" si="217"/>
        <v>423959.56</v>
      </c>
      <c r="J203" s="7">
        <f t="shared" si="217"/>
        <v>670238.6</v>
      </c>
      <c r="K203" s="7">
        <f t="shared" si="217"/>
        <v>898131.74</v>
      </c>
      <c r="L203" s="7">
        <f t="shared" si="217"/>
        <v>602020.37</v>
      </c>
      <c r="M203" s="7">
        <f t="shared" si="217"/>
        <v>602020.37</v>
      </c>
      <c r="N203" s="7">
        <f t="shared" si="217"/>
        <v>612608.62</v>
      </c>
      <c r="O203" s="71" t="s">
        <v>14</v>
      </c>
      <c r="P203" s="71" t="s">
        <v>14</v>
      </c>
      <c r="Q203" s="71" t="s">
        <v>14</v>
      </c>
      <c r="R203" s="71" t="s">
        <v>14</v>
      </c>
      <c r="S203" s="71" t="s">
        <v>14</v>
      </c>
      <c r="T203" s="71" t="s">
        <v>14</v>
      </c>
      <c r="U203" s="71" t="s">
        <v>14</v>
      </c>
      <c r="V203" s="71" t="s">
        <v>14</v>
      </c>
      <c r="W203" s="71" t="s">
        <v>14</v>
      </c>
      <c r="X203" s="71" t="s">
        <v>14</v>
      </c>
    </row>
    <row r="204" spans="1:24" ht="36.75" customHeight="1">
      <c r="A204" s="63"/>
      <c r="B204" s="75"/>
      <c r="C204" s="68"/>
      <c r="D204" s="68"/>
      <c r="E204" s="69"/>
      <c r="F204" s="41" t="s">
        <v>34</v>
      </c>
      <c r="G204" s="40">
        <f t="shared" si="157"/>
        <v>4737850.2600000007</v>
      </c>
      <c r="H204" s="24">
        <f t="shared" ref="H204" si="218">H208+H212+H216+H220+H224</f>
        <v>928871</v>
      </c>
      <c r="I204" s="24">
        <f>I208+I212+I216+I220+I224</f>
        <v>423959.56</v>
      </c>
      <c r="J204" s="7">
        <f t="shared" ref="J204:L204" si="219">J208+J212+J216+J220+J224</f>
        <v>670238.6</v>
      </c>
      <c r="K204" s="7">
        <f t="shared" si="219"/>
        <v>898131.74</v>
      </c>
      <c r="L204" s="7">
        <f t="shared" si="219"/>
        <v>602020.37</v>
      </c>
      <c r="M204" s="7">
        <f t="shared" ref="M204:N204" si="220">M208+M212+M216+M220+M224</f>
        <v>602020.37</v>
      </c>
      <c r="N204" s="7">
        <f t="shared" si="220"/>
        <v>612608.62</v>
      </c>
      <c r="O204" s="71"/>
      <c r="P204" s="71"/>
      <c r="Q204" s="71"/>
      <c r="R204" s="71"/>
      <c r="S204" s="71"/>
      <c r="T204" s="71"/>
      <c r="U204" s="71"/>
      <c r="V204" s="71"/>
      <c r="W204" s="71"/>
      <c r="X204" s="71"/>
    </row>
    <row r="205" spans="1:24" ht="39" customHeight="1">
      <c r="A205" s="63"/>
      <c r="B205" s="75"/>
      <c r="C205" s="68"/>
      <c r="D205" s="68"/>
      <c r="E205" s="69"/>
      <c r="F205" s="41" t="s">
        <v>32</v>
      </c>
      <c r="G205" s="40">
        <f t="shared" si="157"/>
        <v>0</v>
      </c>
      <c r="H205" s="24">
        <f t="shared" ref="H205:L205" si="221">H209+H213+H217+H221+H225</f>
        <v>0</v>
      </c>
      <c r="I205" s="24">
        <f t="shared" si="221"/>
        <v>0</v>
      </c>
      <c r="J205" s="7">
        <f t="shared" si="221"/>
        <v>0</v>
      </c>
      <c r="K205" s="7">
        <f t="shared" si="221"/>
        <v>0</v>
      </c>
      <c r="L205" s="7">
        <f t="shared" si="221"/>
        <v>0</v>
      </c>
      <c r="M205" s="7">
        <f t="shared" ref="M205:N205" si="222">M209+M213+M217+M221+M225</f>
        <v>0</v>
      </c>
      <c r="N205" s="7">
        <f t="shared" si="222"/>
        <v>0</v>
      </c>
      <c r="O205" s="71"/>
      <c r="P205" s="71"/>
      <c r="Q205" s="71"/>
      <c r="R205" s="71"/>
      <c r="S205" s="71"/>
      <c r="T205" s="71"/>
      <c r="U205" s="71"/>
      <c r="V205" s="71"/>
      <c r="W205" s="71"/>
      <c r="X205" s="71"/>
    </row>
    <row r="206" spans="1:24" ht="38.25" customHeight="1">
      <c r="A206" s="64"/>
      <c r="B206" s="89"/>
      <c r="C206" s="68"/>
      <c r="D206" s="68"/>
      <c r="E206" s="69"/>
      <c r="F206" s="42" t="s">
        <v>33</v>
      </c>
      <c r="G206" s="40">
        <f t="shared" si="157"/>
        <v>0</v>
      </c>
      <c r="H206" s="24">
        <f t="shared" ref="H206:L206" si="223">H210+H214+H218+H222+H226</f>
        <v>0</v>
      </c>
      <c r="I206" s="24">
        <f t="shared" si="223"/>
        <v>0</v>
      </c>
      <c r="J206" s="7">
        <f t="shared" si="223"/>
        <v>0</v>
      </c>
      <c r="K206" s="7">
        <f t="shared" si="223"/>
        <v>0</v>
      </c>
      <c r="L206" s="7">
        <f t="shared" si="223"/>
        <v>0</v>
      </c>
      <c r="M206" s="7">
        <f t="shared" ref="M206:N206" si="224">M210+M214+M218+M222+M226</f>
        <v>0</v>
      </c>
      <c r="N206" s="7">
        <f t="shared" si="224"/>
        <v>0</v>
      </c>
      <c r="O206" s="71"/>
      <c r="P206" s="71"/>
      <c r="Q206" s="71"/>
      <c r="R206" s="71"/>
      <c r="S206" s="71"/>
      <c r="T206" s="71"/>
      <c r="U206" s="71"/>
      <c r="V206" s="71"/>
      <c r="W206" s="71"/>
      <c r="X206" s="71"/>
    </row>
    <row r="207" spans="1:24" ht="21" customHeight="1">
      <c r="A207" s="62" t="s">
        <v>24</v>
      </c>
      <c r="B207" s="74" t="s">
        <v>177</v>
      </c>
      <c r="C207" s="67" t="s">
        <v>148</v>
      </c>
      <c r="D207" s="67" t="s">
        <v>258</v>
      </c>
      <c r="E207" s="69" t="s">
        <v>31</v>
      </c>
      <c r="F207" s="41" t="s">
        <v>15</v>
      </c>
      <c r="G207" s="40">
        <f t="shared" si="157"/>
        <v>741299</v>
      </c>
      <c r="H207" s="24">
        <f t="shared" ref="H207:N207" si="225">H208</f>
        <v>741299</v>
      </c>
      <c r="I207" s="24">
        <f t="shared" si="225"/>
        <v>0</v>
      </c>
      <c r="J207" s="7">
        <f t="shared" si="225"/>
        <v>0</v>
      </c>
      <c r="K207" s="7">
        <f t="shared" si="225"/>
        <v>0</v>
      </c>
      <c r="L207" s="7">
        <f t="shared" si="225"/>
        <v>0</v>
      </c>
      <c r="M207" s="7">
        <f t="shared" si="225"/>
        <v>0</v>
      </c>
      <c r="N207" s="7">
        <f t="shared" si="225"/>
        <v>0</v>
      </c>
      <c r="O207" s="71" t="s">
        <v>14</v>
      </c>
      <c r="P207" s="71" t="s">
        <v>14</v>
      </c>
      <c r="Q207" s="71" t="s">
        <v>14</v>
      </c>
      <c r="R207" s="71" t="s">
        <v>14</v>
      </c>
      <c r="S207" s="71" t="s">
        <v>14</v>
      </c>
      <c r="T207" s="71" t="s">
        <v>14</v>
      </c>
      <c r="U207" s="71" t="s">
        <v>14</v>
      </c>
      <c r="V207" s="71" t="s">
        <v>14</v>
      </c>
      <c r="W207" s="71" t="s">
        <v>14</v>
      </c>
      <c r="X207" s="71" t="s">
        <v>14</v>
      </c>
    </row>
    <row r="208" spans="1:24" ht="39" customHeight="1">
      <c r="A208" s="63"/>
      <c r="B208" s="75"/>
      <c r="C208" s="68"/>
      <c r="D208" s="68"/>
      <c r="E208" s="69"/>
      <c r="F208" s="41" t="s">
        <v>34</v>
      </c>
      <c r="G208" s="40">
        <f t="shared" si="157"/>
        <v>741299</v>
      </c>
      <c r="H208" s="24">
        <v>741299</v>
      </c>
      <c r="I208" s="24">
        <v>0</v>
      </c>
      <c r="J208" s="7">
        <v>0</v>
      </c>
      <c r="K208" s="7">
        <v>0</v>
      </c>
      <c r="L208" s="7">
        <v>0</v>
      </c>
      <c r="M208" s="7">
        <v>0</v>
      </c>
      <c r="N208" s="7">
        <v>0</v>
      </c>
      <c r="O208" s="71"/>
      <c r="P208" s="71"/>
      <c r="Q208" s="71"/>
      <c r="R208" s="71"/>
      <c r="S208" s="71"/>
      <c r="T208" s="71"/>
      <c r="U208" s="71"/>
      <c r="V208" s="71"/>
      <c r="W208" s="71"/>
      <c r="X208" s="71"/>
    </row>
    <row r="209" spans="1:24" ht="39.75" customHeight="1">
      <c r="A209" s="63"/>
      <c r="B209" s="75"/>
      <c r="C209" s="68"/>
      <c r="D209" s="68"/>
      <c r="E209" s="69"/>
      <c r="F209" s="41" t="s">
        <v>32</v>
      </c>
      <c r="G209" s="40">
        <f t="shared" si="157"/>
        <v>0</v>
      </c>
      <c r="H209" s="24">
        <v>0</v>
      </c>
      <c r="I209" s="24">
        <v>0</v>
      </c>
      <c r="J209" s="7">
        <v>0</v>
      </c>
      <c r="K209" s="7">
        <v>0</v>
      </c>
      <c r="L209" s="7">
        <v>0</v>
      </c>
      <c r="M209" s="7">
        <v>0</v>
      </c>
      <c r="N209" s="7">
        <v>0</v>
      </c>
      <c r="O209" s="71"/>
      <c r="P209" s="71"/>
      <c r="Q209" s="71"/>
      <c r="R209" s="71"/>
      <c r="S209" s="71"/>
      <c r="T209" s="71"/>
      <c r="U209" s="71"/>
      <c r="V209" s="71"/>
      <c r="W209" s="71"/>
      <c r="X209" s="71"/>
    </row>
    <row r="210" spans="1:24" ht="36" customHeight="1">
      <c r="A210" s="63"/>
      <c r="B210" s="75"/>
      <c r="C210" s="68"/>
      <c r="D210" s="68"/>
      <c r="E210" s="69"/>
      <c r="F210" s="42" t="s">
        <v>33</v>
      </c>
      <c r="G210" s="40">
        <f t="shared" si="157"/>
        <v>0</v>
      </c>
      <c r="H210" s="24">
        <v>0</v>
      </c>
      <c r="I210" s="24">
        <v>0</v>
      </c>
      <c r="J210" s="7">
        <v>0</v>
      </c>
      <c r="K210" s="7">
        <v>0</v>
      </c>
      <c r="L210" s="7">
        <v>0</v>
      </c>
      <c r="M210" s="7">
        <v>0</v>
      </c>
      <c r="N210" s="7">
        <v>0</v>
      </c>
      <c r="O210" s="71"/>
      <c r="P210" s="71"/>
      <c r="Q210" s="71"/>
      <c r="R210" s="71"/>
      <c r="S210" s="71"/>
      <c r="T210" s="71"/>
      <c r="U210" s="71"/>
      <c r="V210" s="71"/>
      <c r="W210" s="71"/>
      <c r="X210" s="71"/>
    </row>
    <row r="211" spans="1:24" ht="21" hidden="1" customHeight="1">
      <c r="A211" s="62" t="s">
        <v>25</v>
      </c>
      <c r="B211" s="74" t="s">
        <v>45</v>
      </c>
      <c r="C211" s="67" t="s">
        <v>148</v>
      </c>
      <c r="D211" s="67" t="s">
        <v>258</v>
      </c>
      <c r="E211" s="69" t="s">
        <v>31</v>
      </c>
      <c r="F211" s="41" t="s">
        <v>15</v>
      </c>
      <c r="G211" s="40">
        <f t="shared" si="157"/>
        <v>0</v>
      </c>
      <c r="H211" s="24">
        <f t="shared" ref="H211:N211" si="226">H212</f>
        <v>0</v>
      </c>
      <c r="I211" s="24">
        <f t="shared" si="226"/>
        <v>0</v>
      </c>
      <c r="J211" s="7">
        <f t="shared" si="226"/>
        <v>0</v>
      </c>
      <c r="K211" s="7">
        <f t="shared" si="226"/>
        <v>0</v>
      </c>
      <c r="L211" s="7">
        <f t="shared" si="226"/>
        <v>0</v>
      </c>
      <c r="M211" s="7">
        <f t="shared" si="226"/>
        <v>0</v>
      </c>
      <c r="N211" s="7">
        <f t="shared" si="226"/>
        <v>0</v>
      </c>
      <c r="O211" s="71" t="s">
        <v>14</v>
      </c>
      <c r="P211" s="71" t="s">
        <v>14</v>
      </c>
      <c r="Q211" s="71" t="s">
        <v>14</v>
      </c>
      <c r="R211" s="71" t="s">
        <v>14</v>
      </c>
      <c r="S211" s="71" t="s">
        <v>14</v>
      </c>
      <c r="T211" s="71" t="s">
        <v>14</v>
      </c>
      <c r="U211" s="71" t="s">
        <v>14</v>
      </c>
      <c r="V211" s="71" t="s">
        <v>14</v>
      </c>
      <c r="W211" s="71" t="s">
        <v>14</v>
      </c>
      <c r="X211" s="71" t="s">
        <v>14</v>
      </c>
    </row>
    <row r="212" spans="1:24" ht="38.25" hidden="1" customHeight="1">
      <c r="A212" s="63"/>
      <c r="B212" s="75"/>
      <c r="C212" s="68"/>
      <c r="D212" s="68"/>
      <c r="E212" s="69"/>
      <c r="F212" s="41" t="s">
        <v>34</v>
      </c>
      <c r="G212" s="40">
        <f t="shared" si="157"/>
        <v>0</v>
      </c>
      <c r="H212" s="24">
        <v>0</v>
      </c>
      <c r="I212" s="24">
        <v>0</v>
      </c>
      <c r="J212" s="7">
        <v>0</v>
      </c>
      <c r="K212" s="7">
        <v>0</v>
      </c>
      <c r="L212" s="7">
        <v>0</v>
      </c>
      <c r="M212" s="7">
        <v>0</v>
      </c>
      <c r="N212" s="7">
        <v>0</v>
      </c>
      <c r="O212" s="71"/>
      <c r="P212" s="71"/>
      <c r="Q212" s="71"/>
      <c r="R212" s="71"/>
      <c r="S212" s="71"/>
      <c r="T212" s="71"/>
      <c r="U212" s="71"/>
      <c r="V212" s="71"/>
      <c r="W212" s="71"/>
      <c r="X212" s="71"/>
    </row>
    <row r="213" spans="1:24" ht="39.75" hidden="1" customHeight="1">
      <c r="A213" s="63"/>
      <c r="B213" s="75"/>
      <c r="C213" s="68"/>
      <c r="D213" s="68"/>
      <c r="E213" s="69"/>
      <c r="F213" s="41" t="s">
        <v>32</v>
      </c>
      <c r="G213" s="40">
        <f t="shared" si="157"/>
        <v>0</v>
      </c>
      <c r="H213" s="24">
        <v>0</v>
      </c>
      <c r="I213" s="24">
        <v>0</v>
      </c>
      <c r="J213" s="7">
        <v>0</v>
      </c>
      <c r="K213" s="7">
        <v>0</v>
      </c>
      <c r="L213" s="7">
        <v>0</v>
      </c>
      <c r="M213" s="7">
        <v>0</v>
      </c>
      <c r="N213" s="7">
        <v>0</v>
      </c>
      <c r="O213" s="71"/>
      <c r="P213" s="71"/>
      <c r="Q213" s="71"/>
      <c r="R213" s="71"/>
      <c r="S213" s="71"/>
      <c r="T213" s="71"/>
      <c r="U213" s="71"/>
      <c r="V213" s="71"/>
      <c r="W213" s="71"/>
      <c r="X213" s="71"/>
    </row>
    <row r="214" spans="1:24" ht="38.25" hidden="1" customHeight="1">
      <c r="A214" s="63"/>
      <c r="B214" s="75"/>
      <c r="C214" s="68"/>
      <c r="D214" s="68"/>
      <c r="E214" s="69"/>
      <c r="F214" s="42" t="s">
        <v>33</v>
      </c>
      <c r="G214" s="40">
        <f t="shared" si="157"/>
        <v>0</v>
      </c>
      <c r="H214" s="24">
        <v>0</v>
      </c>
      <c r="I214" s="24">
        <v>0</v>
      </c>
      <c r="J214" s="7">
        <v>0</v>
      </c>
      <c r="K214" s="7">
        <v>0</v>
      </c>
      <c r="L214" s="7">
        <v>0</v>
      </c>
      <c r="M214" s="7">
        <v>0</v>
      </c>
      <c r="N214" s="7">
        <v>0</v>
      </c>
      <c r="O214" s="71"/>
      <c r="P214" s="71"/>
      <c r="Q214" s="71"/>
      <c r="R214" s="71"/>
      <c r="S214" s="71"/>
      <c r="T214" s="71"/>
      <c r="U214" s="71"/>
      <c r="V214" s="71"/>
      <c r="W214" s="71"/>
      <c r="X214" s="71"/>
    </row>
    <row r="215" spans="1:24" ht="21" customHeight="1">
      <c r="A215" s="62" t="s">
        <v>25</v>
      </c>
      <c r="B215" s="74" t="s">
        <v>178</v>
      </c>
      <c r="C215" s="67" t="s">
        <v>148</v>
      </c>
      <c r="D215" s="67" t="s">
        <v>258</v>
      </c>
      <c r="E215" s="69" t="s">
        <v>31</v>
      </c>
      <c r="F215" s="41" t="s">
        <v>15</v>
      </c>
      <c r="G215" s="40">
        <f t="shared" si="157"/>
        <v>1022542.0800000001</v>
      </c>
      <c r="H215" s="24">
        <f t="shared" ref="H215:N215" si="227">H216</f>
        <v>177572</v>
      </c>
      <c r="I215" s="24">
        <f t="shared" si="227"/>
        <v>163959.56</v>
      </c>
      <c r="J215" s="7">
        <f t="shared" si="227"/>
        <v>170238.6</v>
      </c>
      <c r="K215" s="7">
        <f t="shared" si="227"/>
        <v>305385.96000000002</v>
      </c>
      <c r="L215" s="7">
        <f t="shared" si="227"/>
        <v>50000</v>
      </c>
      <c r="M215" s="7">
        <f t="shared" si="227"/>
        <v>50000</v>
      </c>
      <c r="N215" s="7">
        <f t="shared" si="227"/>
        <v>105385.96</v>
      </c>
      <c r="O215" s="76" t="s">
        <v>99</v>
      </c>
      <c r="P215" s="67" t="s">
        <v>23</v>
      </c>
      <c r="Q215" s="72" t="s">
        <v>16</v>
      </c>
      <c r="R215" s="84">
        <v>100</v>
      </c>
      <c r="S215" s="84">
        <v>100</v>
      </c>
      <c r="T215" s="84">
        <v>100</v>
      </c>
      <c r="U215" s="84">
        <v>100</v>
      </c>
      <c r="V215" s="84">
        <v>100</v>
      </c>
      <c r="W215" s="84">
        <v>100</v>
      </c>
      <c r="X215" s="84">
        <v>100</v>
      </c>
    </row>
    <row r="216" spans="1:24" ht="38.25" customHeight="1">
      <c r="A216" s="63"/>
      <c r="B216" s="75"/>
      <c r="C216" s="68"/>
      <c r="D216" s="68"/>
      <c r="E216" s="69"/>
      <c r="F216" s="41" t="s">
        <v>34</v>
      </c>
      <c r="G216" s="40">
        <f t="shared" si="157"/>
        <v>1022542.0800000001</v>
      </c>
      <c r="H216" s="24">
        <v>177572</v>
      </c>
      <c r="I216" s="24">
        <v>163959.56</v>
      </c>
      <c r="J216" s="7">
        <v>170238.6</v>
      </c>
      <c r="K216" s="7">
        <v>305385.96000000002</v>
      </c>
      <c r="L216" s="7">
        <v>50000</v>
      </c>
      <c r="M216" s="7">
        <v>50000</v>
      </c>
      <c r="N216" s="7">
        <v>105385.96</v>
      </c>
      <c r="O216" s="87"/>
      <c r="P216" s="68"/>
      <c r="Q216" s="73"/>
      <c r="R216" s="85"/>
      <c r="S216" s="85"/>
      <c r="T216" s="85"/>
      <c r="U216" s="85"/>
      <c r="V216" s="85"/>
      <c r="W216" s="85"/>
      <c r="X216" s="85"/>
    </row>
    <row r="217" spans="1:24" ht="39.75" customHeight="1">
      <c r="A217" s="63"/>
      <c r="B217" s="75"/>
      <c r="C217" s="68"/>
      <c r="D217" s="68"/>
      <c r="E217" s="69"/>
      <c r="F217" s="41" t="s">
        <v>32</v>
      </c>
      <c r="G217" s="40">
        <f t="shared" si="157"/>
        <v>0</v>
      </c>
      <c r="H217" s="24">
        <v>0</v>
      </c>
      <c r="I217" s="24">
        <v>0</v>
      </c>
      <c r="J217" s="7">
        <v>0</v>
      </c>
      <c r="K217" s="7">
        <v>0</v>
      </c>
      <c r="L217" s="7">
        <v>0</v>
      </c>
      <c r="M217" s="7">
        <v>0</v>
      </c>
      <c r="N217" s="7">
        <v>0</v>
      </c>
      <c r="O217" s="87"/>
      <c r="P217" s="68"/>
      <c r="Q217" s="73"/>
      <c r="R217" s="85"/>
      <c r="S217" s="85"/>
      <c r="T217" s="85"/>
      <c r="U217" s="85"/>
      <c r="V217" s="85"/>
      <c r="W217" s="85"/>
      <c r="X217" s="85"/>
    </row>
    <row r="218" spans="1:24" ht="39" customHeight="1">
      <c r="A218" s="63"/>
      <c r="B218" s="75"/>
      <c r="C218" s="68"/>
      <c r="D218" s="68"/>
      <c r="E218" s="69"/>
      <c r="F218" s="42" t="s">
        <v>33</v>
      </c>
      <c r="G218" s="40">
        <f t="shared" si="157"/>
        <v>0</v>
      </c>
      <c r="H218" s="24">
        <v>0</v>
      </c>
      <c r="I218" s="24">
        <v>0</v>
      </c>
      <c r="J218" s="7">
        <v>0</v>
      </c>
      <c r="K218" s="7">
        <v>0</v>
      </c>
      <c r="L218" s="7">
        <v>0</v>
      </c>
      <c r="M218" s="7">
        <v>0</v>
      </c>
      <c r="N218" s="7">
        <v>0</v>
      </c>
      <c r="O218" s="77"/>
      <c r="P218" s="78"/>
      <c r="Q218" s="70"/>
      <c r="R218" s="86"/>
      <c r="S218" s="86"/>
      <c r="T218" s="86"/>
      <c r="U218" s="86"/>
      <c r="V218" s="86"/>
      <c r="W218" s="86"/>
      <c r="X218" s="86"/>
    </row>
    <row r="219" spans="1:24" ht="21" customHeight="1">
      <c r="A219" s="62" t="s">
        <v>25</v>
      </c>
      <c r="B219" s="74" t="s">
        <v>188</v>
      </c>
      <c r="C219" s="67" t="s">
        <v>148</v>
      </c>
      <c r="D219" s="67" t="s">
        <v>258</v>
      </c>
      <c r="E219" s="69" t="s">
        <v>31</v>
      </c>
      <c r="F219" s="41" t="s">
        <v>15</v>
      </c>
      <c r="G219" s="40">
        <f t="shared" si="157"/>
        <v>0</v>
      </c>
      <c r="H219" s="24">
        <f t="shared" ref="H219:N219" si="228">H220</f>
        <v>0</v>
      </c>
      <c r="I219" s="24">
        <f t="shared" si="228"/>
        <v>0</v>
      </c>
      <c r="J219" s="7">
        <f t="shared" si="228"/>
        <v>0</v>
      </c>
      <c r="K219" s="7">
        <f t="shared" si="228"/>
        <v>0</v>
      </c>
      <c r="L219" s="7">
        <f t="shared" si="228"/>
        <v>0</v>
      </c>
      <c r="M219" s="7">
        <f t="shared" si="228"/>
        <v>0</v>
      </c>
      <c r="N219" s="7">
        <f t="shared" si="228"/>
        <v>0</v>
      </c>
      <c r="O219" s="71" t="s">
        <v>14</v>
      </c>
      <c r="P219" s="71" t="s">
        <v>14</v>
      </c>
      <c r="Q219" s="71" t="s">
        <v>14</v>
      </c>
      <c r="R219" s="71" t="s">
        <v>14</v>
      </c>
      <c r="S219" s="71" t="s">
        <v>14</v>
      </c>
      <c r="T219" s="71" t="s">
        <v>14</v>
      </c>
      <c r="U219" s="71" t="s">
        <v>14</v>
      </c>
      <c r="V219" s="71" t="s">
        <v>14</v>
      </c>
      <c r="W219" s="71" t="s">
        <v>14</v>
      </c>
      <c r="X219" s="71" t="s">
        <v>14</v>
      </c>
    </row>
    <row r="220" spans="1:24" ht="38.25" customHeight="1">
      <c r="A220" s="63"/>
      <c r="B220" s="75"/>
      <c r="C220" s="68"/>
      <c r="D220" s="68"/>
      <c r="E220" s="69"/>
      <c r="F220" s="41" t="s">
        <v>34</v>
      </c>
      <c r="G220" s="40">
        <f t="shared" si="157"/>
        <v>0</v>
      </c>
      <c r="H220" s="24">
        <v>0</v>
      </c>
      <c r="I220" s="24">
        <v>0</v>
      </c>
      <c r="J220" s="7">
        <v>0</v>
      </c>
      <c r="K220" s="7">
        <v>0</v>
      </c>
      <c r="L220" s="7">
        <v>0</v>
      </c>
      <c r="M220" s="7">
        <v>0</v>
      </c>
      <c r="N220" s="7">
        <v>0</v>
      </c>
      <c r="O220" s="71"/>
      <c r="P220" s="71"/>
      <c r="Q220" s="71"/>
      <c r="R220" s="71"/>
      <c r="S220" s="71"/>
      <c r="T220" s="71"/>
      <c r="U220" s="71"/>
      <c r="V220" s="71"/>
      <c r="W220" s="71"/>
      <c r="X220" s="71"/>
    </row>
    <row r="221" spans="1:24" ht="39.75" customHeight="1">
      <c r="A221" s="63"/>
      <c r="B221" s="75"/>
      <c r="C221" s="68"/>
      <c r="D221" s="68"/>
      <c r="E221" s="69"/>
      <c r="F221" s="41" t="s">
        <v>32</v>
      </c>
      <c r="G221" s="40">
        <f t="shared" si="157"/>
        <v>0</v>
      </c>
      <c r="H221" s="24">
        <v>0</v>
      </c>
      <c r="I221" s="24">
        <v>0</v>
      </c>
      <c r="J221" s="7">
        <v>0</v>
      </c>
      <c r="K221" s="7">
        <v>0</v>
      </c>
      <c r="L221" s="7">
        <v>0</v>
      </c>
      <c r="M221" s="7">
        <v>0</v>
      </c>
      <c r="N221" s="7">
        <v>0</v>
      </c>
      <c r="O221" s="71"/>
      <c r="P221" s="71"/>
      <c r="Q221" s="71"/>
      <c r="R221" s="71"/>
      <c r="S221" s="71"/>
      <c r="T221" s="71"/>
      <c r="U221" s="71"/>
      <c r="V221" s="71"/>
      <c r="W221" s="71"/>
      <c r="X221" s="71"/>
    </row>
    <row r="222" spans="1:24" ht="39" customHeight="1">
      <c r="A222" s="63"/>
      <c r="B222" s="75"/>
      <c r="C222" s="68"/>
      <c r="D222" s="68"/>
      <c r="E222" s="69"/>
      <c r="F222" s="42" t="s">
        <v>33</v>
      </c>
      <c r="G222" s="40">
        <f t="shared" si="157"/>
        <v>0</v>
      </c>
      <c r="H222" s="24">
        <v>0</v>
      </c>
      <c r="I222" s="24">
        <v>0</v>
      </c>
      <c r="J222" s="7">
        <v>0</v>
      </c>
      <c r="K222" s="7">
        <v>0</v>
      </c>
      <c r="L222" s="7">
        <v>0</v>
      </c>
      <c r="M222" s="7">
        <v>0</v>
      </c>
      <c r="N222" s="7">
        <v>0</v>
      </c>
      <c r="O222" s="71"/>
      <c r="P222" s="71"/>
      <c r="Q222" s="71"/>
      <c r="R222" s="71"/>
      <c r="S222" s="71"/>
      <c r="T222" s="71"/>
      <c r="U222" s="71"/>
      <c r="V222" s="71"/>
      <c r="W222" s="71"/>
      <c r="X222" s="71"/>
    </row>
    <row r="223" spans="1:24" ht="21" customHeight="1">
      <c r="A223" s="62" t="s">
        <v>85</v>
      </c>
      <c r="B223" s="74" t="s">
        <v>189</v>
      </c>
      <c r="C223" s="67" t="s">
        <v>148</v>
      </c>
      <c r="D223" s="67" t="s">
        <v>258</v>
      </c>
      <c r="E223" s="69" t="s">
        <v>31</v>
      </c>
      <c r="F223" s="41" t="s">
        <v>15</v>
      </c>
      <c r="G223" s="40">
        <f t="shared" si="157"/>
        <v>2974009.18</v>
      </c>
      <c r="H223" s="24">
        <f t="shared" ref="H223:N223" si="229">H224</f>
        <v>10000</v>
      </c>
      <c r="I223" s="24">
        <f t="shared" si="229"/>
        <v>260000</v>
      </c>
      <c r="J223" s="7">
        <f t="shared" si="229"/>
        <v>500000</v>
      </c>
      <c r="K223" s="7">
        <f t="shared" si="229"/>
        <v>592745.78</v>
      </c>
      <c r="L223" s="7">
        <f t="shared" si="229"/>
        <v>552020.37</v>
      </c>
      <c r="M223" s="7">
        <f t="shared" si="229"/>
        <v>552020.37</v>
      </c>
      <c r="N223" s="7">
        <f t="shared" si="229"/>
        <v>507222.66</v>
      </c>
      <c r="O223" s="71" t="s">
        <v>14</v>
      </c>
      <c r="P223" s="71" t="s">
        <v>14</v>
      </c>
      <c r="Q223" s="71" t="s">
        <v>14</v>
      </c>
      <c r="R223" s="71" t="s">
        <v>14</v>
      </c>
      <c r="S223" s="71" t="s">
        <v>14</v>
      </c>
      <c r="T223" s="71" t="s">
        <v>14</v>
      </c>
      <c r="U223" s="71" t="s">
        <v>14</v>
      </c>
      <c r="V223" s="71" t="s">
        <v>14</v>
      </c>
      <c r="W223" s="71" t="s">
        <v>14</v>
      </c>
      <c r="X223" s="71" t="s">
        <v>14</v>
      </c>
    </row>
    <row r="224" spans="1:24" ht="38.25" customHeight="1">
      <c r="A224" s="63"/>
      <c r="B224" s="75"/>
      <c r="C224" s="68"/>
      <c r="D224" s="68"/>
      <c r="E224" s="69"/>
      <c r="F224" s="41" t="s">
        <v>34</v>
      </c>
      <c r="G224" s="40">
        <f t="shared" si="157"/>
        <v>2974009.18</v>
      </c>
      <c r="H224" s="24">
        <v>10000</v>
      </c>
      <c r="I224" s="24">
        <v>260000</v>
      </c>
      <c r="J224" s="7">
        <v>500000</v>
      </c>
      <c r="K224" s="7">
        <v>592745.78</v>
      </c>
      <c r="L224" s="7">
        <v>552020.37</v>
      </c>
      <c r="M224" s="7">
        <v>552020.37</v>
      </c>
      <c r="N224" s="7">
        <v>507222.66</v>
      </c>
      <c r="O224" s="71"/>
      <c r="P224" s="71"/>
      <c r="Q224" s="71"/>
      <c r="R224" s="71"/>
      <c r="S224" s="71"/>
      <c r="T224" s="71"/>
      <c r="U224" s="71"/>
      <c r="V224" s="71"/>
      <c r="W224" s="71"/>
      <c r="X224" s="71"/>
    </row>
    <row r="225" spans="1:24" ht="39.75" customHeight="1">
      <c r="A225" s="63"/>
      <c r="B225" s="75"/>
      <c r="C225" s="68"/>
      <c r="D225" s="68"/>
      <c r="E225" s="69"/>
      <c r="F225" s="41" t="s">
        <v>32</v>
      </c>
      <c r="G225" s="40">
        <f t="shared" si="157"/>
        <v>0</v>
      </c>
      <c r="H225" s="24">
        <v>0</v>
      </c>
      <c r="I225" s="24">
        <v>0</v>
      </c>
      <c r="J225" s="7">
        <v>0</v>
      </c>
      <c r="K225" s="7">
        <v>0</v>
      </c>
      <c r="L225" s="7">
        <v>0</v>
      </c>
      <c r="M225" s="7">
        <v>0</v>
      </c>
      <c r="N225" s="7">
        <v>0</v>
      </c>
      <c r="O225" s="71"/>
      <c r="P225" s="71"/>
      <c r="Q225" s="71"/>
      <c r="R225" s="71"/>
      <c r="S225" s="71"/>
      <c r="T225" s="71"/>
      <c r="U225" s="71"/>
      <c r="V225" s="71"/>
      <c r="W225" s="71"/>
      <c r="X225" s="71"/>
    </row>
    <row r="226" spans="1:24" ht="39" customHeight="1">
      <c r="A226" s="63"/>
      <c r="B226" s="75"/>
      <c r="C226" s="68"/>
      <c r="D226" s="68"/>
      <c r="E226" s="69"/>
      <c r="F226" s="42" t="s">
        <v>33</v>
      </c>
      <c r="G226" s="40">
        <f t="shared" si="157"/>
        <v>0</v>
      </c>
      <c r="H226" s="24">
        <v>0</v>
      </c>
      <c r="I226" s="24">
        <v>0</v>
      </c>
      <c r="J226" s="7">
        <v>0</v>
      </c>
      <c r="K226" s="7">
        <v>0</v>
      </c>
      <c r="L226" s="7">
        <v>0</v>
      </c>
      <c r="M226" s="7">
        <v>0</v>
      </c>
      <c r="N226" s="7">
        <v>0</v>
      </c>
      <c r="O226" s="71"/>
      <c r="P226" s="71"/>
      <c r="Q226" s="71"/>
      <c r="R226" s="71"/>
      <c r="S226" s="71"/>
      <c r="T226" s="71"/>
      <c r="U226" s="71"/>
      <c r="V226" s="71"/>
      <c r="W226" s="71"/>
      <c r="X226" s="71"/>
    </row>
    <row r="227" spans="1:24" ht="21" customHeight="1">
      <c r="A227" s="62" t="s">
        <v>86</v>
      </c>
      <c r="B227" s="74" t="s">
        <v>87</v>
      </c>
      <c r="C227" s="67" t="s">
        <v>148</v>
      </c>
      <c r="D227" s="67" t="s">
        <v>258</v>
      </c>
      <c r="E227" s="69" t="s">
        <v>31</v>
      </c>
      <c r="F227" s="41" t="s">
        <v>15</v>
      </c>
      <c r="G227" s="40">
        <f t="shared" si="157"/>
        <v>21991030.119999997</v>
      </c>
      <c r="H227" s="24">
        <f t="shared" ref="H227" si="230">H228</f>
        <v>1816671.53</v>
      </c>
      <c r="I227" s="24">
        <f>I228+I229+I230</f>
        <v>2348186.13</v>
      </c>
      <c r="J227" s="7">
        <f t="shared" ref="J227:L227" si="231">J228+J229+J230</f>
        <v>6111094.6000000006</v>
      </c>
      <c r="K227" s="7">
        <f t="shared" si="231"/>
        <v>7930044.3900000006</v>
      </c>
      <c r="L227" s="7">
        <f t="shared" si="231"/>
        <v>1107159.74</v>
      </c>
      <c r="M227" s="7">
        <f t="shared" ref="M227:N227" si="232">M228+M229+M230</f>
        <v>1107159.74</v>
      </c>
      <c r="N227" s="7">
        <f t="shared" si="232"/>
        <v>1570713.99</v>
      </c>
      <c r="O227" s="71" t="s">
        <v>14</v>
      </c>
      <c r="P227" s="71" t="s">
        <v>14</v>
      </c>
      <c r="Q227" s="71" t="s">
        <v>14</v>
      </c>
      <c r="R227" s="71" t="s">
        <v>14</v>
      </c>
      <c r="S227" s="71" t="s">
        <v>14</v>
      </c>
      <c r="T227" s="71" t="s">
        <v>14</v>
      </c>
      <c r="U227" s="71" t="s">
        <v>14</v>
      </c>
      <c r="V227" s="71" t="s">
        <v>14</v>
      </c>
      <c r="W227" s="71" t="s">
        <v>14</v>
      </c>
      <c r="X227" s="71" t="s">
        <v>14</v>
      </c>
    </row>
    <row r="228" spans="1:24" ht="24.75" customHeight="1">
      <c r="A228" s="63"/>
      <c r="B228" s="75"/>
      <c r="C228" s="68"/>
      <c r="D228" s="68"/>
      <c r="E228" s="69"/>
      <c r="F228" s="41" t="s">
        <v>34</v>
      </c>
      <c r="G228" s="40">
        <f t="shared" si="157"/>
        <v>18041853.759999998</v>
      </c>
      <c r="H228" s="24">
        <f>H232+H236+H240+H244+H248+H252</f>
        <v>1816671.53</v>
      </c>
      <c r="I228" s="24">
        <f>I232+I236+I240+I244+I248+I252+I256+I260</f>
        <v>1876995.63</v>
      </c>
      <c r="J228" s="7">
        <f t="shared" ref="J228:L228" si="233">J232+J236+J240+J244+J248+J252+J256+J260</f>
        <v>4871305.8400000008</v>
      </c>
      <c r="K228" s="7">
        <f t="shared" si="233"/>
        <v>5691847.29</v>
      </c>
      <c r="L228" s="7">
        <f t="shared" si="233"/>
        <v>1107159.74</v>
      </c>
      <c r="M228" s="7">
        <f t="shared" ref="M228:N228" si="234">M232+M236+M240+M244+M248+M252+M256+M260</f>
        <v>1107159.74</v>
      </c>
      <c r="N228" s="7">
        <f t="shared" si="234"/>
        <v>1570713.99</v>
      </c>
      <c r="O228" s="71"/>
      <c r="P228" s="71"/>
      <c r="Q228" s="71"/>
      <c r="R228" s="71"/>
      <c r="S228" s="71"/>
      <c r="T228" s="71"/>
      <c r="U228" s="71"/>
      <c r="V228" s="71"/>
      <c r="W228" s="71"/>
      <c r="X228" s="71"/>
    </row>
    <row r="229" spans="1:24" ht="39" customHeight="1">
      <c r="A229" s="63"/>
      <c r="B229" s="75"/>
      <c r="C229" s="68"/>
      <c r="D229" s="68"/>
      <c r="E229" s="69"/>
      <c r="F229" s="41" t="s">
        <v>32</v>
      </c>
      <c r="G229" s="40">
        <f t="shared" si="157"/>
        <v>3949176.3600000003</v>
      </c>
      <c r="H229" s="24">
        <v>0</v>
      </c>
      <c r="I229" s="24">
        <f t="shared" ref="I229:L229" si="235">I233+I237+I241+I245+I249+I253+I257+I261</f>
        <v>471190.5</v>
      </c>
      <c r="J229" s="7">
        <f t="shared" si="235"/>
        <v>1239788.76</v>
      </c>
      <c r="K229" s="7">
        <f t="shared" si="235"/>
        <v>2238197.1</v>
      </c>
      <c r="L229" s="7">
        <f t="shared" si="235"/>
        <v>0</v>
      </c>
      <c r="M229" s="7">
        <f t="shared" ref="M229:N230" si="236">M233+M237+M241+M245+M249+M253+M257+M261</f>
        <v>0</v>
      </c>
      <c r="N229" s="7">
        <f t="shared" si="236"/>
        <v>0</v>
      </c>
      <c r="O229" s="71"/>
      <c r="P229" s="71"/>
      <c r="Q229" s="71"/>
      <c r="R229" s="71"/>
      <c r="S229" s="71"/>
      <c r="T229" s="71"/>
      <c r="U229" s="71"/>
      <c r="V229" s="71"/>
      <c r="W229" s="71"/>
      <c r="X229" s="71"/>
    </row>
    <row r="230" spans="1:24" ht="40.5" customHeight="1">
      <c r="A230" s="63"/>
      <c r="B230" s="75"/>
      <c r="C230" s="68"/>
      <c r="D230" s="68"/>
      <c r="E230" s="69"/>
      <c r="F230" s="42" t="s">
        <v>33</v>
      </c>
      <c r="G230" s="40">
        <f t="shared" si="157"/>
        <v>0</v>
      </c>
      <c r="H230" s="24">
        <v>0</v>
      </c>
      <c r="I230" s="24">
        <f t="shared" ref="I230:L230" si="237">I234+I238+I242+I246+I250+I254+I258+I262</f>
        <v>0</v>
      </c>
      <c r="J230" s="7">
        <f t="shared" si="237"/>
        <v>0</v>
      </c>
      <c r="K230" s="7">
        <f t="shared" si="237"/>
        <v>0</v>
      </c>
      <c r="L230" s="7">
        <f t="shared" si="237"/>
        <v>0</v>
      </c>
      <c r="M230" s="7">
        <f t="shared" si="236"/>
        <v>0</v>
      </c>
      <c r="N230" s="7">
        <f t="shared" si="236"/>
        <v>0</v>
      </c>
      <c r="O230" s="71"/>
      <c r="P230" s="71"/>
      <c r="Q230" s="71"/>
      <c r="R230" s="71"/>
      <c r="S230" s="71"/>
      <c r="T230" s="71"/>
      <c r="U230" s="71"/>
      <c r="V230" s="71"/>
      <c r="W230" s="71"/>
      <c r="X230" s="71"/>
    </row>
    <row r="231" spans="1:24" ht="21" customHeight="1">
      <c r="A231" s="62" t="s">
        <v>88</v>
      </c>
      <c r="B231" s="74" t="s">
        <v>93</v>
      </c>
      <c r="C231" s="67" t="s">
        <v>148</v>
      </c>
      <c r="D231" s="67" t="s">
        <v>258</v>
      </c>
      <c r="E231" s="69" t="s">
        <v>31</v>
      </c>
      <c r="F231" s="41" t="s">
        <v>15</v>
      </c>
      <c r="G231" s="40">
        <f t="shared" si="157"/>
        <v>5387454.6200000001</v>
      </c>
      <c r="H231" s="24">
        <f t="shared" ref="H231:N231" si="238">H232</f>
        <v>1187685.51</v>
      </c>
      <c r="I231" s="24">
        <f t="shared" si="238"/>
        <v>1122945.28</v>
      </c>
      <c r="J231" s="7">
        <f t="shared" si="238"/>
        <v>1226823.83</v>
      </c>
      <c r="K231" s="7">
        <f t="shared" si="238"/>
        <v>720000</v>
      </c>
      <c r="L231" s="7">
        <f t="shared" si="238"/>
        <v>420000</v>
      </c>
      <c r="M231" s="7">
        <f t="shared" si="238"/>
        <v>420000</v>
      </c>
      <c r="N231" s="7">
        <f t="shared" si="238"/>
        <v>290000</v>
      </c>
      <c r="O231" s="71" t="s">
        <v>14</v>
      </c>
      <c r="P231" s="71" t="s">
        <v>14</v>
      </c>
      <c r="Q231" s="71" t="s">
        <v>14</v>
      </c>
      <c r="R231" s="71" t="s">
        <v>14</v>
      </c>
      <c r="S231" s="71" t="s">
        <v>14</v>
      </c>
      <c r="T231" s="71" t="s">
        <v>14</v>
      </c>
      <c r="U231" s="71" t="s">
        <v>14</v>
      </c>
      <c r="V231" s="71" t="s">
        <v>14</v>
      </c>
      <c r="W231" s="71" t="s">
        <v>14</v>
      </c>
      <c r="X231" s="71" t="s">
        <v>14</v>
      </c>
    </row>
    <row r="232" spans="1:24" ht="35.25" customHeight="1">
      <c r="A232" s="63"/>
      <c r="B232" s="75"/>
      <c r="C232" s="68"/>
      <c r="D232" s="68"/>
      <c r="E232" s="69"/>
      <c r="F232" s="41" t="s">
        <v>34</v>
      </c>
      <c r="G232" s="40">
        <f t="shared" si="157"/>
        <v>5387454.6200000001</v>
      </c>
      <c r="H232" s="24">
        <v>1187685.51</v>
      </c>
      <c r="I232" s="24">
        <v>1122945.28</v>
      </c>
      <c r="J232" s="7">
        <v>1226823.83</v>
      </c>
      <c r="K232" s="7">
        <v>720000</v>
      </c>
      <c r="L232" s="7">
        <v>420000</v>
      </c>
      <c r="M232" s="7">
        <v>420000</v>
      </c>
      <c r="N232" s="7">
        <v>290000</v>
      </c>
      <c r="O232" s="71"/>
      <c r="P232" s="71"/>
      <c r="Q232" s="71"/>
      <c r="R232" s="71"/>
      <c r="S232" s="71"/>
      <c r="T232" s="71"/>
      <c r="U232" s="71"/>
      <c r="V232" s="71"/>
      <c r="W232" s="71"/>
      <c r="X232" s="71"/>
    </row>
    <row r="233" spans="1:24" ht="39.75" customHeight="1">
      <c r="A233" s="63"/>
      <c r="B233" s="75"/>
      <c r="C233" s="68"/>
      <c r="D233" s="68"/>
      <c r="E233" s="69"/>
      <c r="F233" s="41" t="s">
        <v>32</v>
      </c>
      <c r="G233" s="40">
        <f t="shared" si="157"/>
        <v>0</v>
      </c>
      <c r="H233" s="24">
        <v>0</v>
      </c>
      <c r="I233" s="24">
        <v>0</v>
      </c>
      <c r="J233" s="7">
        <v>0</v>
      </c>
      <c r="K233" s="7">
        <v>0</v>
      </c>
      <c r="L233" s="7">
        <v>0</v>
      </c>
      <c r="M233" s="7">
        <v>0</v>
      </c>
      <c r="N233" s="7">
        <v>0</v>
      </c>
      <c r="O233" s="71"/>
      <c r="P233" s="71"/>
      <c r="Q233" s="71"/>
      <c r="R233" s="71"/>
      <c r="S233" s="71"/>
      <c r="T233" s="71"/>
      <c r="U233" s="71"/>
      <c r="V233" s="71"/>
      <c r="W233" s="71"/>
      <c r="X233" s="71"/>
    </row>
    <row r="234" spans="1:24" ht="39.75" customHeight="1">
      <c r="A234" s="63"/>
      <c r="B234" s="75"/>
      <c r="C234" s="68"/>
      <c r="D234" s="68"/>
      <c r="E234" s="69"/>
      <c r="F234" s="42" t="s">
        <v>33</v>
      </c>
      <c r="G234" s="40">
        <f t="shared" si="157"/>
        <v>0</v>
      </c>
      <c r="H234" s="24">
        <v>0</v>
      </c>
      <c r="I234" s="24">
        <v>0</v>
      </c>
      <c r="J234" s="7">
        <v>0</v>
      </c>
      <c r="K234" s="7">
        <v>0</v>
      </c>
      <c r="L234" s="7">
        <v>0</v>
      </c>
      <c r="M234" s="7">
        <v>0</v>
      </c>
      <c r="N234" s="7">
        <v>0</v>
      </c>
      <c r="O234" s="71"/>
      <c r="P234" s="71"/>
      <c r="Q234" s="71"/>
      <c r="R234" s="71"/>
      <c r="S234" s="71"/>
      <c r="T234" s="71"/>
      <c r="U234" s="71"/>
      <c r="V234" s="71"/>
      <c r="W234" s="71"/>
      <c r="X234" s="71"/>
    </row>
    <row r="235" spans="1:24" ht="21" customHeight="1">
      <c r="A235" s="62" t="s">
        <v>89</v>
      </c>
      <c r="B235" s="74" t="s">
        <v>94</v>
      </c>
      <c r="C235" s="67" t="s">
        <v>148</v>
      </c>
      <c r="D235" s="67" t="s">
        <v>258</v>
      </c>
      <c r="E235" s="69" t="s">
        <v>31</v>
      </c>
      <c r="F235" s="41" t="s">
        <v>15</v>
      </c>
      <c r="G235" s="40">
        <f t="shared" si="157"/>
        <v>415000</v>
      </c>
      <c r="H235" s="24">
        <f t="shared" ref="H235:N235" si="239">H236</f>
        <v>415000</v>
      </c>
      <c r="I235" s="24">
        <f t="shared" si="239"/>
        <v>0</v>
      </c>
      <c r="J235" s="7">
        <f t="shared" si="239"/>
        <v>0</v>
      </c>
      <c r="K235" s="7">
        <f t="shared" si="239"/>
        <v>0</v>
      </c>
      <c r="L235" s="7">
        <f t="shared" si="239"/>
        <v>0</v>
      </c>
      <c r="M235" s="7">
        <f t="shared" si="239"/>
        <v>0</v>
      </c>
      <c r="N235" s="7">
        <f t="shared" si="239"/>
        <v>0</v>
      </c>
      <c r="O235" s="71" t="s">
        <v>14</v>
      </c>
      <c r="P235" s="71" t="s">
        <v>14</v>
      </c>
      <c r="Q235" s="71" t="s">
        <v>14</v>
      </c>
      <c r="R235" s="71" t="s">
        <v>14</v>
      </c>
      <c r="S235" s="71" t="s">
        <v>14</v>
      </c>
      <c r="T235" s="71" t="s">
        <v>14</v>
      </c>
      <c r="U235" s="71" t="s">
        <v>14</v>
      </c>
      <c r="V235" s="71" t="s">
        <v>14</v>
      </c>
      <c r="W235" s="71" t="s">
        <v>14</v>
      </c>
      <c r="X235" s="71" t="s">
        <v>14</v>
      </c>
    </row>
    <row r="236" spans="1:24" ht="42" customHeight="1">
      <c r="A236" s="63"/>
      <c r="B236" s="75"/>
      <c r="C236" s="68"/>
      <c r="D236" s="68"/>
      <c r="E236" s="69"/>
      <c r="F236" s="41" t="s">
        <v>34</v>
      </c>
      <c r="G236" s="40">
        <f t="shared" si="157"/>
        <v>415000</v>
      </c>
      <c r="H236" s="24">
        <v>415000</v>
      </c>
      <c r="I236" s="24">
        <v>0</v>
      </c>
      <c r="J236" s="7">
        <v>0</v>
      </c>
      <c r="K236" s="7">
        <v>0</v>
      </c>
      <c r="L236" s="7">
        <v>0</v>
      </c>
      <c r="M236" s="7">
        <v>0</v>
      </c>
      <c r="N236" s="7">
        <v>0</v>
      </c>
      <c r="O236" s="71"/>
      <c r="P236" s="71"/>
      <c r="Q236" s="71"/>
      <c r="R236" s="71"/>
      <c r="S236" s="71"/>
      <c r="T236" s="71"/>
      <c r="U236" s="71"/>
      <c r="V236" s="71"/>
      <c r="W236" s="71"/>
      <c r="X236" s="71"/>
    </row>
    <row r="237" spans="1:24" ht="39.75" customHeight="1">
      <c r="A237" s="63"/>
      <c r="B237" s="75"/>
      <c r="C237" s="68"/>
      <c r="D237" s="68"/>
      <c r="E237" s="69"/>
      <c r="F237" s="41" t="s">
        <v>32</v>
      </c>
      <c r="G237" s="40">
        <f t="shared" si="157"/>
        <v>0</v>
      </c>
      <c r="H237" s="24">
        <v>0</v>
      </c>
      <c r="I237" s="24">
        <v>0</v>
      </c>
      <c r="J237" s="7">
        <v>0</v>
      </c>
      <c r="K237" s="7">
        <v>0</v>
      </c>
      <c r="L237" s="7">
        <v>0</v>
      </c>
      <c r="M237" s="7">
        <v>0</v>
      </c>
      <c r="N237" s="7">
        <v>0</v>
      </c>
      <c r="O237" s="71"/>
      <c r="P237" s="71"/>
      <c r="Q237" s="71"/>
      <c r="R237" s="71"/>
      <c r="S237" s="71"/>
      <c r="T237" s="71"/>
      <c r="U237" s="71"/>
      <c r="V237" s="71"/>
      <c r="W237" s="71"/>
      <c r="X237" s="71"/>
    </row>
    <row r="238" spans="1:24" ht="45" customHeight="1">
      <c r="A238" s="63"/>
      <c r="B238" s="75"/>
      <c r="C238" s="68"/>
      <c r="D238" s="68"/>
      <c r="E238" s="69"/>
      <c r="F238" s="42" t="s">
        <v>33</v>
      </c>
      <c r="G238" s="40">
        <f t="shared" si="157"/>
        <v>0</v>
      </c>
      <c r="H238" s="24">
        <v>0</v>
      </c>
      <c r="I238" s="24">
        <v>0</v>
      </c>
      <c r="J238" s="7">
        <v>0</v>
      </c>
      <c r="K238" s="7">
        <v>0</v>
      </c>
      <c r="L238" s="7">
        <v>0</v>
      </c>
      <c r="M238" s="7">
        <v>0</v>
      </c>
      <c r="N238" s="7">
        <v>0</v>
      </c>
      <c r="O238" s="71"/>
      <c r="P238" s="71"/>
      <c r="Q238" s="71"/>
      <c r="R238" s="71"/>
      <c r="S238" s="71"/>
      <c r="T238" s="71"/>
      <c r="U238" s="71"/>
      <c r="V238" s="71"/>
      <c r="W238" s="71"/>
      <c r="X238" s="71"/>
    </row>
    <row r="239" spans="1:24" ht="21" customHeight="1">
      <c r="A239" s="62" t="s">
        <v>90</v>
      </c>
      <c r="B239" s="74" t="s">
        <v>95</v>
      </c>
      <c r="C239" s="67" t="s">
        <v>148</v>
      </c>
      <c r="D239" s="67" t="s">
        <v>258</v>
      </c>
      <c r="E239" s="69" t="s">
        <v>31</v>
      </c>
      <c r="F239" s="41" t="s">
        <v>15</v>
      </c>
      <c r="G239" s="40">
        <f t="shared" si="157"/>
        <v>0</v>
      </c>
      <c r="H239" s="24">
        <f t="shared" ref="H239:N239" si="240">H240</f>
        <v>0</v>
      </c>
      <c r="I239" s="24">
        <f t="shared" si="240"/>
        <v>0</v>
      </c>
      <c r="J239" s="7">
        <f t="shared" si="240"/>
        <v>0</v>
      </c>
      <c r="K239" s="7">
        <f t="shared" si="240"/>
        <v>0</v>
      </c>
      <c r="L239" s="7">
        <f t="shared" si="240"/>
        <v>0</v>
      </c>
      <c r="M239" s="7">
        <f t="shared" si="240"/>
        <v>0</v>
      </c>
      <c r="N239" s="7">
        <f t="shared" si="240"/>
        <v>0</v>
      </c>
      <c r="O239" s="70" t="s">
        <v>14</v>
      </c>
      <c r="P239" s="71" t="s">
        <v>14</v>
      </c>
      <c r="Q239" s="71" t="s">
        <v>14</v>
      </c>
      <c r="R239" s="71" t="s">
        <v>14</v>
      </c>
      <c r="S239" s="71" t="s">
        <v>14</v>
      </c>
      <c r="T239" s="71" t="s">
        <v>14</v>
      </c>
      <c r="U239" s="71" t="s">
        <v>14</v>
      </c>
      <c r="V239" s="71" t="s">
        <v>14</v>
      </c>
      <c r="W239" s="71" t="s">
        <v>14</v>
      </c>
      <c r="X239" s="71" t="s">
        <v>14</v>
      </c>
    </row>
    <row r="240" spans="1:24" ht="38.25" customHeight="1">
      <c r="A240" s="63"/>
      <c r="B240" s="75"/>
      <c r="C240" s="68"/>
      <c r="D240" s="68"/>
      <c r="E240" s="69"/>
      <c r="F240" s="41" t="s">
        <v>34</v>
      </c>
      <c r="G240" s="40">
        <f t="shared" si="157"/>
        <v>0</v>
      </c>
      <c r="H240" s="24">
        <v>0</v>
      </c>
      <c r="I240" s="24">
        <v>0</v>
      </c>
      <c r="J240" s="7">
        <v>0</v>
      </c>
      <c r="K240" s="7">
        <v>0</v>
      </c>
      <c r="L240" s="7">
        <v>0</v>
      </c>
      <c r="M240" s="7">
        <v>0</v>
      </c>
      <c r="N240" s="7">
        <v>0</v>
      </c>
      <c r="O240" s="71"/>
      <c r="P240" s="71"/>
      <c r="Q240" s="71"/>
      <c r="R240" s="71"/>
      <c r="S240" s="71"/>
      <c r="T240" s="71"/>
      <c r="U240" s="71"/>
      <c r="V240" s="71"/>
      <c r="W240" s="71"/>
      <c r="X240" s="71"/>
    </row>
    <row r="241" spans="1:24" ht="39.75" customHeight="1">
      <c r="A241" s="63"/>
      <c r="B241" s="75"/>
      <c r="C241" s="68"/>
      <c r="D241" s="68"/>
      <c r="E241" s="69"/>
      <c r="F241" s="41" t="s">
        <v>32</v>
      </c>
      <c r="G241" s="40">
        <f t="shared" si="157"/>
        <v>0</v>
      </c>
      <c r="H241" s="24">
        <v>0</v>
      </c>
      <c r="I241" s="24">
        <v>0</v>
      </c>
      <c r="J241" s="7">
        <v>0</v>
      </c>
      <c r="K241" s="7">
        <v>0</v>
      </c>
      <c r="L241" s="7">
        <v>0</v>
      </c>
      <c r="M241" s="7">
        <v>0</v>
      </c>
      <c r="N241" s="7">
        <v>0</v>
      </c>
      <c r="O241" s="71"/>
      <c r="P241" s="71"/>
      <c r="Q241" s="71"/>
      <c r="R241" s="71"/>
      <c r="S241" s="71"/>
      <c r="T241" s="71"/>
      <c r="U241" s="71"/>
      <c r="V241" s="71"/>
      <c r="W241" s="71"/>
      <c r="X241" s="71"/>
    </row>
    <row r="242" spans="1:24" ht="33" customHeight="1">
      <c r="A242" s="63"/>
      <c r="B242" s="75"/>
      <c r="C242" s="68"/>
      <c r="D242" s="68"/>
      <c r="E242" s="69"/>
      <c r="F242" s="42" t="s">
        <v>33</v>
      </c>
      <c r="G242" s="40">
        <f t="shared" si="157"/>
        <v>0</v>
      </c>
      <c r="H242" s="24">
        <v>0</v>
      </c>
      <c r="I242" s="24">
        <v>0</v>
      </c>
      <c r="J242" s="7">
        <v>0</v>
      </c>
      <c r="K242" s="7">
        <v>0</v>
      </c>
      <c r="L242" s="7">
        <v>0</v>
      </c>
      <c r="M242" s="7">
        <v>0</v>
      </c>
      <c r="N242" s="7">
        <v>0</v>
      </c>
      <c r="O242" s="71"/>
      <c r="P242" s="71"/>
      <c r="Q242" s="71"/>
      <c r="R242" s="71"/>
      <c r="S242" s="71"/>
      <c r="T242" s="71"/>
      <c r="U242" s="71"/>
      <c r="V242" s="71"/>
      <c r="W242" s="71"/>
      <c r="X242" s="71"/>
    </row>
    <row r="243" spans="1:24" ht="21" customHeight="1">
      <c r="A243" s="62" t="s">
        <v>91</v>
      </c>
      <c r="B243" s="74" t="s">
        <v>96</v>
      </c>
      <c r="C243" s="67" t="s">
        <v>148</v>
      </c>
      <c r="D243" s="67" t="s">
        <v>258</v>
      </c>
      <c r="E243" s="69" t="s">
        <v>31</v>
      </c>
      <c r="F243" s="41" t="s">
        <v>15</v>
      </c>
      <c r="G243" s="40">
        <f t="shared" ref="G243:G266" si="241">SUM(H243:N243)</f>
        <v>373468</v>
      </c>
      <c r="H243" s="24">
        <f t="shared" ref="H243:N243" si="242">H244</f>
        <v>51156</v>
      </c>
      <c r="I243" s="24">
        <f t="shared" si="242"/>
        <v>51156</v>
      </c>
      <c r="J243" s="7">
        <f t="shared" si="242"/>
        <v>51156</v>
      </c>
      <c r="K243" s="7">
        <f t="shared" si="242"/>
        <v>55000</v>
      </c>
      <c r="L243" s="7">
        <f t="shared" si="242"/>
        <v>55000</v>
      </c>
      <c r="M243" s="7">
        <f t="shared" si="242"/>
        <v>55000</v>
      </c>
      <c r="N243" s="7">
        <f t="shared" si="242"/>
        <v>55000</v>
      </c>
      <c r="O243" s="71" t="s">
        <v>14</v>
      </c>
      <c r="P243" s="71" t="s">
        <v>14</v>
      </c>
      <c r="Q243" s="71" t="s">
        <v>14</v>
      </c>
      <c r="R243" s="71" t="s">
        <v>14</v>
      </c>
      <c r="S243" s="71" t="s">
        <v>14</v>
      </c>
      <c r="T243" s="71" t="s">
        <v>14</v>
      </c>
      <c r="U243" s="71" t="s">
        <v>14</v>
      </c>
      <c r="V243" s="71" t="s">
        <v>14</v>
      </c>
      <c r="W243" s="71" t="s">
        <v>14</v>
      </c>
      <c r="X243" s="71" t="s">
        <v>14</v>
      </c>
    </row>
    <row r="244" spans="1:24" ht="38.25" customHeight="1">
      <c r="A244" s="63"/>
      <c r="B244" s="75"/>
      <c r="C244" s="68"/>
      <c r="D244" s="68"/>
      <c r="E244" s="69"/>
      <c r="F244" s="41" t="s">
        <v>34</v>
      </c>
      <c r="G244" s="40">
        <f t="shared" si="241"/>
        <v>373468</v>
      </c>
      <c r="H244" s="24">
        <v>51156</v>
      </c>
      <c r="I244" s="24">
        <v>51156</v>
      </c>
      <c r="J244" s="7">
        <v>51156</v>
      </c>
      <c r="K244" s="7">
        <v>55000</v>
      </c>
      <c r="L244" s="7">
        <v>55000</v>
      </c>
      <c r="M244" s="7">
        <v>55000</v>
      </c>
      <c r="N244" s="7">
        <v>55000</v>
      </c>
      <c r="O244" s="71"/>
      <c r="P244" s="71"/>
      <c r="Q244" s="71"/>
      <c r="R244" s="71"/>
      <c r="S244" s="71"/>
      <c r="T244" s="71"/>
      <c r="U244" s="71"/>
      <c r="V244" s="71"/>
      <c r="W244" s="71"/>
      <c r="X244" s="71"/>
    </row>
    <row r="245" spans="1:24" ht="39.75" customHeight="1">
      <c r="A245" s="63"/>
      <c r="B245" s="75"/>
      <c r="C245" s="68"/>
      <c r="D245" s="68"/>
      <c r="E245" s="69"/>
      <c r="F245" s="41" t="s">
        <v>32</v>
      </c>
      <c r="G245" s="40">
        <f t="shared" si="241"/>
        <v>0</v>
      </c>
      <c r="H245" s="24">
        <v>0</v>
      </c>
      <c r="I245" s="24">
        <v>0</v>
      </c>
      <c r="J245" s="7">
        <v>0</v>
      </c>
      <c r="K245" s="7">
        <v>0</v>
      </c>
      <c r="L245" s="7">
        <v>0</v>
      </c>
      <c r="M245" s="7">
        <v>0</v>
      </c>
      <c r="N245" s="7">
        <v>0</v>
      </c>
      <c r="O245" s="71"/>
      <c r="P245" s="71"/>
      <c r="Q245" s="71"/>
      <c r="R245" s="71"/>
      <c r="S245" s="71"/>
      <c r="T245" s="71"/>
      <c r="U245" s="71"/>
      <c r="V245" s="71"/>
      <c r="W245" s="71"/>
      <c r="X245" s="71"/>
    </row>
    <row r="246" spans="1:24" ht="45" customHeight="1">
      <c r="A246" s="63"/>
      <c r="B246" s="75"/>
      <c r="C246" s="68"/>
      <c r="D246" s="68"/>
      <c r="E246" s="69"/>
      <c r="F246" s="42" t="s">
        <v>33</v>
      </c>
      <c r="G246" s="40">
        <f t="shared" si="241"/>
        <v>0</v>
      </c>
      <c r="H246" s="24">
        <v>0</v>
      </c>
      <c r="I246" s="24">
        <v>0</v>
      </c>
      <c r="J246" s="7">
        <v>0</v>
      </c>
      <c r="K246" s="7">
        <v>0</v>
      </c>
      <c r="L246" s="7">
        <v>0</v>
      </c>
      <c r="M246" s="7">
        <v>0</v>
      </c>
      <c r="N246" s="7">
        <v>0</v>
      </c>
      <c r="O246" s="71"/>
      <c r="P246" s="71"/>
      <c r="Q246" s="71"/>
      <c r="R246" s="71"/>
      <c r="S246" s="71"/>
      <c r="T246" s="71"/>
      <c r="U246" s="71"/>
      <c r="V246" s="71"/>
      <c r="W246" s="71"/>
      <c r="X246" s="71"/>
    </row>
    <row r="247" spans="1:24" ht="21" customHeight="1">
      <c r="A247" s="62" t="s">
        <v>92</v>
      </c>
      <c r="B247" s="74" t="s">
        <v>97</v>
      </c>
      <c r="C247" s="67" t="s">
        <v>148</v>
      </c>
      <c r="D247" s="67" t="s">
        <v>258</v>
      </c>
      <c r="E247" s="69" t="s">
        <v>31</v>
      </c>
      <c r="F247" s="41" t="s">
        <v>15</v>
      </c>
      <c r="G247" s="40">
        <f t="shared" si="241"/>
        <v>11056079.750000002</v>
      </c>
      <c r="H247" s="24">
        <f t="shared" ref="H247:N247" si="243">H248</f>
        <v>162830.01999999999</v>
      </c>
      <c r="I247" s="24">
        <f t="shared" si="243"/>
        <v>636094.85</v>
      </c>
      <c r="J247" s="7">
        <f t="shared" si="243"/>
        <v>3528073.97</v>
      </c>
      <c r="K247" s="7">
        <f t="shared" si="243"/>
        <v>4699047.4400000004</v>
      </c>
      <c r="L247" s="7">
        <f t="shared" si="243"/>
        <v>462159.74</v>
      </c>
      <c r="M247" s="7">
        <f t="shared" si="243"/>
        <v>462159.74</v>
      </c>
      <c r="N247" s="7">
        <f t="shared" si="243"/>
        <v>1105713.99</v>
      </c>
      <c r="O247" s="70" t="s">
        <v>14</v>
      </c>
      <c r="P247" s="71" t="s">
        <v>14</v>
      </c>
      <c r="Q247" s="71" t="s">
        <v>14</v>
      </c>
      <c r="R247" s="71" t="s">
        <v>14</v>
      </c>
      <c r="S247" s="71" t="s">
        <v>14</v>
      </c>
      <c r="T247" s="71" t="s">
        <v>14</v>
      </c>
      <c r="U247" s="71" t="s">
        <v>14</v>
      </c>
      <c r="V247" s="71" t="s">
        <v>14</v>
      </c>
      <c r="W247" s="71" t="s">
        <v>14</v>
      </c>
      <c r="X247" s="71" t="s">
        <v>14</v>
      </c>
    </row>
    <row r="248" spans="1:24" ht="38.25" customHeight="1">
      <c r="A248" s="63"/>
      <c r="B248" s="75"/>
      <c r="C248" s="68"/>
      <c r="D248" s="68"/>
      <c r="E248" s="69"/>
      <c r="F248" s="41" t="s">
        <v>34</v>
      </c>
      <c r="G248" s="40">
        <f t="shared" si="241"/>
        <v>11056079.750000002</v>
      </c>
      <c r="H248" s="24">
        <v>162830.01999999999</v>
      </c>
      <c r="I248" s="24">
        <v>636094.85</v>
      </c>
      <c r="J248" s="7">
        <v>3528073.97</v>
      </c>
      <c r="K248" s="7">
        <v>4699047.4400000004</v>
      </c>
      <c r="L248" s="7">
        <v>462159.74</v>
      </c>
      <c r="M248" s="7">
        <v>462159.74</v>
      </c>
      <c r="N248" s="7">
        <v>1105713.99</v>
      </c>
      <c r="O248" s="71"/>
      <c r="P248" s="71"/>
      <c r="Q248" s="71"/>
      <c r="R248" s="71"/>
      <c r="S248" s="71"/>
      <c r="T248" s="71"/>
      <c r="U248" s="71"/>
      <c r="V248" s="71"/>
      <c r="W248" s="71"/>
      <c r="X248" s="71"/>
    </row>
    <row r="249" spans="1:24" ht="39.75" customHeight="1">
      <c r="A249" s="63"/>
      <c r="B249" s="75"/>
      <c r="C249" s="68"/>
      <c r="D249" s="68"/>
      <c r="E249" s="69"/>
      <c r="F249" s="41" t="s">
        <v>32</v>
      </c>
      <c r="G249" s="40">
        <f t="shared" si="241"/>
        <v>0</v>
      </c>
      <c r="H249" s="24">
        <v>0</v>
      </c>
      <c r="I249" s="24">
        <v>0</v>
      </c>
      <c r="J249" s="7">
        <v>0</v>
      </c>
      <c r="K249" s="7">
        <v>0</v>
      </c>
      <c r="L249" s="7">
        <v>0</v>
      </c>
      <c r="M249" s="7">
        <v>0</v>
      </c>
      <c r="N249" s="7">
        <v>0</v>
      </c>
      <c r="O249" s="71"/>
      <c r="P249" s="71"/>
      <c r="Q249" s="71"/>
      <c r="R249" s="71"/>
      <c r="S249" s="71"/>
      <c r="T249" s="71"/>
      <c r="U249" s="71"/>
      <c r="V249" s="71"/>
      <c r="W249" s="71"/>
      <c r="X249" s="71"/>
    </row>
    <row r="250" spans="1:24" ht="33" customHeight="1">
      <c r="A250" s="63"/>
      <c r="B250" s="75"/>
      <c r="C250" s="68"/>
      <c r="D250" s="68"/>
      <c r="E250" s="69"/>
      <c r="F250" s="42" t="s">
        <v>33</v>
      </c>
      <c r="G250" s="40">
        <f t="shared" si="241"/>
        <v>0</v>
      </c>
      <c r="H250" s="24">
        <v>0</v>
      </c>
      <c r="I250" s="24">
        <v>0</v>
      </c>
      <c r="J250" s="7">
        <v>0</v>
      </c>
      <c r="K250" s="7">
        <v>0</v>
      </c>
      <c r="L250" s="7">
        <v>0</v>
      </c>
      <c r="M250" s="7">
        <v>0</v>
      </c>
      <c r="N250" s="7">
        <v>0</v>
      </c>
      <c r="O250" s="71"/>
      <c r="P250" s="71"/>
      <c r="Q250" s="71"/>
      <c r="R250" s="71"/>
      <c r="S250" s="71"/>
      <c r="T250" s="71"/>
      <c r="U250" s="71"/>
      <c r="V250" s="71"/>
      <c r="W250" s="71"/>
      <c r="X250" s="71"/>
    </row>
    <row r="251" spans="1:24" ht="21" customHeight="1">
      <c r="A251" s="62" t="s">
        <v>146</v>
      </c>
      <c r="B251" s="74" t="s">
        <v>147</v>
      </c>
      <c r="C251" s="67" t="s">
        <v>148</v>
      </c>
      <c r="D251" s="67" t="s">
        <v>258</v>
      </c>
      <c r="E251" s="69" t="s">
        <v>31</v>
      </c>
      <c r="F251" s="41" t="s">
        <v>15</v>
      </c>
      <c r="G251" s="40">
        <f t="shared" si="241"/>
        <v>250000</v>
      </c>
      <c r="H251" s="24">
        <f t="shared" ref="H251:N251" si="244">H252</f>
        <v>0</v>
      </c>
      <c r="I251" s="24">
        <f t="shared" si="244"/>
        <v>0</v>
      </c>
      <c r="J251" s="7">
        <f t="shared" si="244"/>
        <v>0</v>
      </c>
      <c r="K251" s="7">
        <f t="shared" si="244"/>
        <v>100000</v>
      </c>
      <c r="L251" s="7">
        <f t="shared" si="244"/>
        <v>50000</v>
      </c>
      <c r="M251" s="7">
        <f t="shared" si="244"/>
        <v>50000</v>
      </c>
      <c r="N251" s="7">
        <f t="shared" si="244"/>
        <v>50000</v>
      </c>
      <c r="O251" s="70" t="s">
        <v>14</v>
      </c>
      <c r="P251" s="71" t="s">
        <v>14</v>
      </c>
      <c r="Q251" s="71" t="s">
        <v>14</v>
      </c>
      <c r="R251" s="71" t="s">
        <v>14</v>
      </c>
      <c r="S251" s="71" t="s">
        <v>14</v>
      </c>
      <c r="T251" s="71" t="s">
        <v>14</v>
      </c>
      <c r="U251" s="71" t="s">
        <v>14</v>
      </c>
      <c r="V251" s="71" t="s">
        <v>14</v>
      </c>
      <c r="W251" s="71" t="s">
        <v>14</v>
      </c>
      <c r="X251" s="71" t="s">
        <v>14</v>
      </c>
    </row>
    <row r="252" spans="1:24" ht="38.25" customHeight="1">
      <c r="A252" s="63"/>
      <c r="B252" s="75"/>
      <c r="C252" s="68"/>
      <c r="D252" s="68"/>
      <c r="E252" s="69"/>
      <c r="F252" s="41" t="s">
        <v>34</v>
      </c>
      <c r="G252" s="40">
        <f t="shared" si="241"/>
        <v>250000</v>
      </c>
      <c r="H252" s="24">
        <v>0</v>
      </c>
      <c r="I252" s="24">
        <v>0</v>
      </c>
      <c r="J252" s="7">
        <v>0</v>
      </c>
      <c r="K252" s="7">
        <v>100000</v>
      </c>
      <c r="L252" s="7">
        <v>50000</v>
      </c>
      <c r="M252" s="7">
        <v>50000</v>
      </c>
      <c r="N252" s="7">
        <v>50000</v>
      </c>
      <c r="O252" s="71"/>
      <c r="P252" s="71"/>
      <c r="Q252" s="71"/>
      <c r="R252" s="71"/>
      <c r="S252" s="71"/>
      <c r="T252" s="71"/>
      <c r="U252" s="71"/>
      <c r="V252" s="71"/>
      <c r="W252" s="71"/>
      <c r="X252" s="71"/>
    </row>
    <row r="253" spans="1:24" ht="39.75" customHeight="1">
      <c r="A253" s="63"/>
      <c r="B253" s="75"/>
      <c r="C253" s="68"/>
      <c r="D253" s="68"/>
      <c r="E253" s="69"/>
      <c r="F253" s="41" t="s">
        <v>32</v>
      </c>
      <c r="G253" s="40">
        <f t="shared" si="241"/>
        <v>0</v>
      </c>
      <c r="H253" s="24">
        <v>0</v>
      </c>
      <c r="I253" s="24">
        <v>0</v>
      </c>
      <c r="J253" s="7">
        <v>0</v>
      </c>
      <c r="K253" s="7">
        <v>0</v>
      </c>
      <c r="L253" s="7">
        <v>0</v>
      </c>
      <c r="M253" s="7">
        <v>0</v>
      </c>
      <c r="N253" s="7">
        <v>0</v>
      </c>
      <c r="O253" s="71"/>
      <c r="P253" s="71"/>
      <c r="Q253" s="71"/>
      <c r="R253" s="71"/>
      <c r="S253" s="71"/>
      <c r="T253" s="71"/>
      <c r="U253" s="71"/>
      <c r="V253" s="71"/>
      <c r="W253" s="71"/>
      <c r="X253" s="71"/>
    </row>
    <row r="254" spans="1:24" ht="33" customHeight="1">
      <c r="A254" s="63"/>
      <c r="B254" s="75"/>
      <c r="C254" s="68"/>
      <c r="D254" s="68"/>
      <c r="E254" s="69"/>
      <c r="F254" s="42" t="s">
        <v>33</v>
      </c>
      <c r="G254" s="40">
        <f t="shared" si="241"/>
        <v>0</v>
      </c>
      <c r="H254" s="24">
        <v>0</v>
      </c>
      <c r="I254" s="24">
        <v>0</v>
      </c>
      <c r="J254" s="7">
        <v>0</v>
      </c>
      <c r="K254" s="7">
        <v>0</v>
      </c>
      <c r="L254" s="7">
        <v>0</v>
      </c>
      <c r="M254" s="7">
        <v>0</v>
      </c>
      <c r="N254" s="7">
        <v>0</v>
      </c>
      <c r="O254" s="71"/>
      <c r="P254" s="71"/>
      <c r="Q254" s="71"/>
      <c r="R254" s="71"/>
      <c r="S254" s="71"/>
      <c r="T254" s="71"/>
      <c r="U254" s="71"/>
      <c r="V254" s="71"/>
      <c r="W254" s="71"/>
      <c r="X254" s="71"/>
    </row>
    <row r="255" spans="1:24" ht="36" customHeight="1">
      <c r="A255" s="62" t="s">
        <v>207</v>
      </c>
      <c r="B255" s="74" t="s">
        <v>206</v>
      </c>
      <c r="C255" s="67" t="s">
        <v>148</v>
      </c>
      <c r="D255" s="67" t="s">
        <v>258</v>
      </c>
      <c r="E255" s="69" t="s">
        <v>31</v>
      </c>
      <c r="F255" s="41" t="s">
        <v>15</v>
      </c>
      <c r="G255" s="40">
        <f t="shared" ref="G255:G258" si="245">SUM(H255:N255)</f>
        <v>4467027.75</v>
      </c>
      <c r="H255" s="24">
        <f t="shared" ref="H255" si="246">H256+H257+H258</f>
        <v>0</v>
      </c>
      <c r="I255" s="24">
        <f>I256+I257+I258</f>
        <v>495990</v>
      </c>
      <c r="J255" s="7">
        <f t="shared" ref="J255:L255" si="247">J256+J257+J258</f>
        <v>1305040.8</v>
      </c>
      <c r="K255" s="7">
        <f t="shared" si="247"/>
        <v>2355996.9500000002</v>
      </c>
      <c r="L255" s="7">
        <f t="shared" si="247"/>
        <v>120000</v>
      </c>
      <c r="M255" s="7">
        <f t="shared" ref="M255:N255" si="248">M256+M257+M258</f>
        <v>120000</v>
      </c>
      <c r="N255" s="7">
        <f t="shared" si="248"/>
        <v>70000</v>
      </c>
      <c r="O255" s="76" t="s">
        <v>218</v>
      </c>
      <c r="P255" s="67" t="s">
        <v>23</v>
      </c>
      <c r="Q255" s="72" t="s">
        <v>16</v>
      </c>
      <c r="R255" s="79" t="s">
        <v>14</v>
      </c>
      <c r="S255" s="79" t="s">
        <v>14</v>
      </c>
      <c r="T255" s="81">
        <v>100</v>
      </c>
      <c r="U255" s="81">
        <v>100</v>
      </c>
      <c r="V255" s="81">
        <v>100</v>
      </c>
      <c r="W255" s="81">
        <v>100</v>
      </c>
      <c r="X255" s="81">
        <v>100</v>
      </c>
    </row>
    <row r="256" spans="1:24" ht="65.25" customHeight="1">
      <c r="A256" s="63"/>
      <c r="B256" s="75"/>
      <c r="C256" s="68"/>
      <c r="D256" s="68"/>
      <c r="E256" s="69"/>
      <c r="F256" s="41" t="s">
        <v>34</v>
      </c>
      <c r="G256" s="40">
        <f t="shared" si="245"/>
        <v>517851.39</v>
      </c>
      <c r="H256" s="24">
        <v>0</v>
      </c>
      <c r="I256" s="24">
        <v>24799.5</v>
      </c>
      <c r="J256" s="7">
        <v>65252.04</v>
      </c>
      <c r="K256" s="24">
        <v>117799.85</v>
      </c>
      <c r="L256" s="24">
        <v>120000</v>
      </c>
      <c r="M256" s="24">
        <v>120000</v>
      </c>
      <c r="N256" s="24">
        <v>70000</v>
      </c>
      <c r="O256" s="77"/>
      <c r="P256" s="78"/>
      <c r="Q256" s="70"/>
      <c r="R256" s="80"/>
      <c r="S256" s="80"/>
      <c r="T256" s="82"/>
      <c r="U256" s="82"/>
      <c r="V256" s="82"/>
      <c r="W256" s="82"/>
      <c r="X256" s="82"/>
    </row>
    <row r="257" spans="1:24" ht="57.75" customHeight="1">
      <c r="A257" s="63"/>
      <c r="B257" s="75"/>
      <c r="C257" s="68"/>
      <c r="D257" s="68"/>
      <c r="E257" s="69"/>
      <c r="F257" s="41" t="s">
        <v>32</v>
      </c>
      <c r="G257" s="40">
        <f t="shared" si="245"/>
        <v>3949176.3600000003</v>
      </c>
      <c r="H257" s="24">
        <v>0</v>
      </c>
      <c r="I257" s="24">
        <v>471190.5</v>
      </c>
      <c r="J257" s="7">
        <v>1239788.76</v>
      </c>
      <c r="K257" s="7">
        <v>2238197.1</v>
      </c>
      <c r="L257" s="7">
        <v>0</v>
      </c>
      <c r="M257" s="7">
        <v>0</v>
      </c>
      <c r="N257" s="7">
        <v>0</v>
      </c>
      <c r="O257" s="76" t="s">
        <v>219</v>
      </c>
      <c r="P257" s="68" t="s">
        <v>77</v>
      </c>
      <c r="Q257" s="73">
        <f>SUM(R257:X258)</f>
        <v>83</v>
      </c>
      <c r="R257" s="79">
        <v>0</v>
      </c>
      <c r="S257" s="79">
        <v>0</v>
      </c>
      <c r="T257" s="79">
        <v>20</v>
      </c>
      <c r="U257" s="79">
        <v>23</v>
      </c>
      <c r="V257" s="79">
        <v>20</v>
      </c>
      <c r="W257" s="79">
        <v>10</v>
      </c>
      <c r="X257" s="79">
        <v>10</v>
      </c>
    </row>
    <row r="258" spans="1:24" ht="46.5" customHeight="1">
      <c r="A258" s="63"/>
      <c r="B258" s="75"/>
      <c r="C258" s="68"/>
      <c r="D258" s="68"/>
      <c r="E258" s="69"/>
      <c r="F258" s="42" t="s">
        <v>33</v>
      </c>
      <c r="G258" s="40">
        <f t="shared" si="245"/>
        <v>0</v>
      </c>
      <c r="H258" s="24">
        <v>0</v>
      </c>
      <c r="I258" s="24">
        <v>0</v>
      </c>
      <c r="J258" s="7">
        <v>0</v>
      </c>
      <c r="K258" s="7">
        <v>0</v>
      </c>
      <c r="L258" s="7">
        <v>0</v>
      </c>
      <c r="M258" s="7">
        <v>0</v>
      </c>
      <c r="N258" s="7">
        <v>0</v>
      </c>
      <c r="O258" s="77"/>
      <c r="P258" s="78"/>
      <c r="Q258" s="70"/>
      <c r="R258" s="80"/>
      <c r="S258" s="80"/>
      <c r="T258" s="80"/>
      <c r="U258" s="80"/>
      <c r="V258" s="80"/>
      <c r="W258" s="80"/>
      <c r="X258" s="80"/>
    </row>
    <row r="259" spans="1:24" ht="21" customHeight="1">
      <c r="A259" s="62" t="s">
        <v>208</v>
      </c>
      <c r="B259" s="74" t="s">
        <v>223</v>
      </c>
      <c r="C259" s="67" t="s">
        <v>148</v>
      </c>
      <c r="D259" s="67" t="s">
        <v>258</v>
      </c>
      <c r="E259" s="69" t="s">
        <v>31</v>
      </c>
      <c r="F259" s="41" t="s">
        <v>15</v>
      </c>
      <c r="G259" s="40">
        <f t="shared" ref="G259:G262" si="249">SUM(H259:N259)</f>
        <v>42000</v>
      </c>
      <c r="H259" s="24">
        <f t="shared" ref="H259" si="250">H260+H261+H262</f>
        <v>0</v>
      </c>
      <c r="I259" s="24">
        <f>I260+I261+I262</f>
        <v>42000</v>
      </c>
      <c r="J259" s="7">
        <f t="shared" ref="J259" si="251">J260+J261+J262</f>
        <v>0</v>
      </c>
      <c r="K259" s="7">
        <f t="shared" ref="K259" si="252">K260+K261+K262</f>
        <v>0</v>
      </c>
      <c r="L259" s="7">
        <f t="shared" ref="L259:M259" si="253">L260+L261+L262</f>
        <v>0</v>
      </c>
      <c r="M259" s="7">
        <f t="shared" si="253"/>
        <v>0</v>
      </c>
      <c r="N259" s="7">
        <f t="shared" ref="N259" si="254">N260+N261+N262</f>
        <v>0</v>
      </c>
      <c r="O259" s="70" t="s">
        <v>14</v>
      </c>
      <c r="P259" s="71" t="s">
        <v>14</v>
      </c>
      <c r="Q259" s="71" t="s">
        <v>14</v>
      </c>
      <c r="R259" s="71" t="s">
        <v>14</v>
      </c>
      <c r="S259" s="71" t="s">
        <v>14</v>
      </c>
      <c r="T259" s="71" t="s">
        <v>14</v>
      </c>
      <c r="U259" s="71" t="s">
        <v>14</v>
      </c>
      <c r="V259" s="71" t="s">
        <v>14</v>
      </c>
      <c r="W259" s="71" t="s">
        <v>14</v>
      </c>
      <c r="X259" s="71" t="s">
        <v>14</v>
      </c>
    </row>
    <row r="260" spans="1:24" ht="38.25" customHeight="1">
      <c r="A260" s="63"/>
      <c r="B260" s="75"/>
      <c r="C260" s="68"/>
      <c r="D260" s="68"/>
      <c r="E260" s="69"/>
      <c r="F260" s="41" t="s">
        <v>34</v>
      </c>
      <c r="G260" s="40">
        <f t="shared" si="249"/>
        <v>42000</v>
      </c>
      <c r="H260" s="24">
        <v>0</v>
      </c>
      <c r="I260" s="24">
        <v>42000</v>
      </c>
      <c r="J260" s="7">
        <v>0</v>
      </c>
      <c r="K260" s="7">
        <v>0</v>
      </c>
      <c r="L260" s="7">
        <v>0</v>
      </c>
      <c r="M260" s="7">
        <v>0</v>
      </c>
      <c r="N260" s="7">
        <v>0</v>
      </c>
      <c r="O260" s="71"/>
      <c r="P260" s="71"/>
      <c r="Q260" s="71"/>
      <c r="R260" s="71"/>
      <c r="S260" s="71"/>
      <c r="T260" s="71"/>
      <c r="U260" s="71"/>
      <c r="V260" s="71"/>
      <c r="W260" s="71"/>
      <c r="X260" s="71"/>
    </row>
    <row r="261" spans="1:24" ht="39.75" customHeight="1">
      <c r="A261" s="63"/>
      <c r="B261" s="75"/>
      <c r="C261" s="68"/>
      <c r="D261" s="68"/>
      <c r="E261" s="69"/>
      <c r="F261" s="41" t="s">
        <v>32</v>
      </c>
      <c r="G261" s="40">
        <f t="shared" si="249"/>
        <v>0</v>
      </c>
      <c r="H261" s="24">
        <v>0</v>
      </c>
      <c r="I261" s="24">
        <v>0</v>
      </c>
      <c r="J261" s="7">
        <v>0</v>
      </c>
      <c r="K261" s="7">
        <v>0</v>
      </c>
      <c r="L261" s="7">
        <v>0</v>
      </c>
      <c r="M261" s="7">
        <v>0</v>
      </c>
      <c r="N261" s="7">
        <v>0</v>
      </c>
      <c r="O261" s="71"/>
      <c r="P261" s="71"/>
      <c r="Q261" s="71"/>
      <c r="R261" s="71"/>
      <c r="S261" s="71"/>
      <c r="T261" s="71"/>
      <c r="U261" s="71"/>
      <c r="V261" s="71"/>
      <c r="W261" s="71"/>
      <c r="X261" s="71"/>
    </row>
    <row r="262" spans="1:24" ht="33" customHeight="1">
      <c r="A262" s="63"/>
      <c r="B262" s="75"/>
      <c r="C262" s="68"/>
      <c r="D262" s="68"/>
      <c r="E262" s="69"/>
      <c r="F262" s="42" t="s">
        <v>33</v>
      </c>
      <c r="G262" s="40">
        <f t="shared" si="249"/>
        <v>0</v>
      </c>
      <c r="H262" s="24">
        <v>0</v>
      </c>
      <c r="I262" s="24">
        <v>0</v>
      </c>
      <c r="J262" s="7">
        <v>0</v>
      </c>
      <c r="K262" s="7">
        <v>0</v>
      </c>
      <c r="L262" s="7">
        <v>0</v>
      </c>
      <c r="M262" s="7">
        <v>0</v>
      </c>
      <c r="N262" s="7">
        <v>0</v>
      </c>
      <c r="O262" s="71"/>
      <c r="P262" s="71"/>
      <c r="Q262" s="71"/>
      <c r="R262" s="71"/>
      <c r="S262" s="71"/>
      <c r="T262" s="71"/>
      <c r="U262" s="71"/>
      <c r="V262" s="71"/>
      <c r="W262" s="71"/>
      <c r="X262" s="71"/>
    </row>
    <row r="263" spans="1:24" ht="21" customHeight="1">
      <c r="A263" s="83" t="s">
        <v>162</v>
      </c>
      <c r="B263" s="83"/>
      <c r="C263" s="67" t="s">
        <v>148</v>
      </c>
      <c r="D263" s="67" t="s">
        <v>258</v>
      </c>
      <c r="E263" s="69" t="s">
        <v>31</v>
      </c>
      <c r="F263" s="41" t="s">
        <v>15</v>
      </c>
      <c r="G263" s="40">
        <f t="shared" si="241"/>
        <v>40389975.010000005</v>
      </c>
      <c r="H263" s="24">
        <f t="shared" ref="H263:K263" si="255">H264+H265+H266</f>
        <v>3658412.5300000003</v>
      </c>
      <c r="I263" s="24">
        <f t="shared" si="255"/>
        <v>4361321.5</v>
      </c>
      <c r="J263" s="7">
        <f t="shared" si="255"/>
        <v>8545947.3200000003</v>
      </c>
      <c r="K263" s="7">
        <f t="shared" si="255"/>
        <v>18072610.830000002</v>
      </c>
      <c r="L263" s="7">
        <f t="shared" ref="L263:M263" si="256">L264+L265+L266</f>
        <v>1759180.1099999999</v>
      </c>
      <c r="M263" s="7">
        <f t="shared" si="256"/>
        <v>1759180.1099999999</v>
      </c>
      <c r="N263" s="7">
        <f t="shared" ref="N263" si="257">N264+N265+N266</f>
        <v>2233322.61</v>
      </c>
      <c r="O263" s="71" t="s">
        <v>14</v>
      </c>
      <c r="P263" s="71" t="s">
        <v>14</v>
      </c>
      <c r="Q263" s="71" t="s">
        <v>14</v>
      </c>
      <c r="R263" s="71" t="s">
        <v>14</v>
      </c>
      <c r="S263" s="71" t="s">
        <v>14</v>
      </c>
      <c r="T263" s="71" t="s">
        <v>14</v>
      </c>
      <c r="U263" s="71" t="s">
        <v>14</v>
      </c>
      <c r="V263" s="71" t="s">
        <v>14</v>
      </c>
      <c r="W263" s="71" t="s">
        <v>14</v>
      </c>
      <c r="X263" s="71" t="s">
        <v>14</v>
      </c>
    </row>
    <row r="264" spans="1:24" ht="39.75" customHeight="1">
      <c r="A264" s="83"/>
      <c r="B264" s="83"/>
      <c r="C264" s="68"/>
      <c r="D264" s="68"/>
      <c r="E264" s="69"/>
      <c r="F264" s="41" t="s">
        <v>34</v>
      </c>
      <c r="G264" s="40">
        <f t="shared" si="241"/>
        <v>25103179.93</v>
      </c>
      <c r="H264" s="24">
        <f t="shared" ref="H264:L264" si="258">H164+H200</f>
        <v>2772928.6300000004</v>
      </c>
      <c r="I264" s="24">
        <f t="shared" si="258"/>
        <v>2644106.58</v>
      </c>
      <c r="J264" s="7">
        <f t="shared" si="258"/>
        <v>5594482.8600000003</v>
      </c>
      <c r="K264" s="7">
        <f t="shared" si="258"/>
        <v>8339979.0300000003</v>
      </c>
      <c r="L264" s="7">
        <f t="shared" si="258"/>
        <v>1759180.1099999999</v>
      </c>
      <c r="M264" s="7">
        <f t="shared" ref="M264:N266" si="259">M164+M200</f>
        <v>1759180.1099999999</v>
      </c>
      <c r="N264" s="7">
        <f t="shared" si="259"/>
        <v>2233322.61</v>
      </c>
      <c r="O264" s="71"/>
      <c r="P264" s="71"/>
      <c r="Q264" s="71"/>
      <c r="R264" s="71"/>
      <c r="S264" s="71"/>
      <c r="T264" s="71"/>
      <c r="U264" s="71"/>
      <c r="V264" s="71"/>
      <c r="W264" s="71"/>
      <c r="X264" s="71"/>
    </row>
    <row r="265" spans="1:24" ht="36.75" customHeight="1">
      <c r="A265" s="83"/>
      <c r="B265" s="83"/>
      <c r="C265" s="68"/>
      <c r="D265" s="68"/>
      <c r="E265" s="69"/>
      <c r="F265" s="41" t="s">
        <v>32</v>
      </c>
      <c r="G265" s="40">
        <f t="shared" si="241"/>
        <v>14064639.470000001</v>
      </c>
      <c r="H265" s="24">
        <f t="shared" ref="H265:L265" si="260">H165+H201</f>
        <v>725539.14</v>
      </c>
      <c r="I265" s="24">
        <f t="shared" si="260"/>
        <v>1303975.77</v>
      </c>
      <c r="J265" s="7">
        <f t="shared" si="260"/>
        <v>2385382.06</v>
      </c>
      <c r="K265" s="7">
        <f t="shared" si="260"/>
        <v>9649742.5</v>
      </c>
      <c r="L265" s="7">
        <f t="shared" si="260"/>
        <v>0</v>
      </c>
      <c r="M265" s="7">
        <f t="shared" si="259"/>
        <v>0</v>
      </c>
      <c r="N265" s="7">
        <f t="shared" si="259"/>
        <v>0</v>
      </c>
      <c r="O265" s="71"/>
      <c r="P265" s="71"/>
      <c r="Q265" s="71"/>
      <c r="R265" s="71"/>
      <c r="S265" s="71"/>
      <c r="T265" s="71"/>
      <c r="U265" s="71"/>
      <c r="V265" s="71"/>
      <c r="W265" s="71"/>
      <c r="X265" s="71"/>
    </row>
    <row r="266" spans="1:24" ht="39.75" customHeight="1">
      <c r="A266" s="83"/>
      <c r="B266" s="83"/>
      <c r="C266" s="68"/>
      <c r="D266" s="68"/>
      <c r="E266" s="69"/>
      <c r="F266" s="42" t="s">
        <v>33</v>
      </c>
      <c r="G266" s="40">
        <f t="shared" si="241"/>
        <v>1222155.6100000001</v>
      </c>
      <c r="H266" s="24">
        <f t="shared" ref="H266:L266" si="261">H166+H202</f>
        <v>159944.76</v>
      </c>
      <c r="I266" s="24">
        <f t="shared" si="261"/>
        <v>413239.15</v>
      </c>
      <c r="J266" s="7">
        <f t="shared" si="261"/>
        <v>566082.4</v>
      </c>
      <c r="K266" s="7">
        <f t="shared" si="261"/>
        <v>82889.3</v>
      </c>
      <c r="L266" s="7">
        <f t="shared" si="261"/>
        <v>0</v>
      </c>
      <c r="M266" s="7">
        <f t="shared" si="259"/>
        <v>0</v>
      </c>
      <c r="N266" s="7">
        <f t="shared" si="259"/>
        <v>0</v>
      </c>
      <c r="O266" s="71"/>
      <c r="P266" s="71"/>
      <c r="Q266" s="71"/>
      <c r="R266" s="71"/>
      <c r="S266" s="71"/>
      <c r="T266" s="71"/>
      <c r="U266" s="71"/>
      <c r="V266" s="71"/>
      <c r="W266" s="71"/>
      <c r="X266" s="71"/>
    </row>
    <row r="267" spans="1:24" ht="63" customHeight="1">
      <c r="A267" s="83" t="s">
        <v>101</v>
      </c>
      <c r="B267" s="83"/>
      <c r="C267" s="52" t="s">
        <v>148</v>
      </c>
      <c r="D267" s="52" t="s">
        <v>258</v>
      </c>
      <c r="E267" s="39" t="s">
        <v>14</v>
      </c>
      <c r="F267" s="39" t="s">
        <v>14</v>
      </c>
      <c r="G267" s="39" t="s">
        <v>14</v>
      </c>
      <c r="H267" s="60" t="s">
        <v>14</v>
      </c>
      <c r="I267" s="60" t="s">
        <v>14</v>
      </c>
      <c r="J267" s="55" t="s">
        <v>14</v>
      </c>
      <c r="K267" s="55" t="s">
        <v>14</v>
      </c>
      <c r="L267" s="55" t="s">
        <v>14</v>
      </c>
      <c r="M267" s="29" t="s">
        <v>14</v>
      </c>
      <c r="N267" s="2" t="s">
        <v>14</v>
      </c>
      <c r="O267" s="10" t="s">
        <v>14</v>
      </c>
      <c r="P267" s="10" t="s">
        <v>14</v>
      </c>
      <c r="Q267" s="10" t="s">
        <v>14</v>
      </c>
      <c r="R267" s="36" t="s">
        <v>14</v>
      </c>
      <c r="S267" s="36" t="s">
        <v>14</v>
      </c>
      <c r="T267" s="36" t="s">
        <v>14</v>
      </c>
      <c r="U267" s="36" t="s">
        <v>14</v>
      </c>
      <c r="V267" s="36" t="s">
        <v>14</v>
      </c>
      <c r="W267" s="28" t="s">
        <v>14</v>
      </c>
      <c r="X267" s="10" t="s">
        <v>14</v>
      </c>
    </row>
    <row r="268" spans="1:24" ht="21.75" customHeight="1">
      <c r="A268" s="62" t="s">
        <v>20</v>
      </c>
      <c r="B268" s="74" t="s">
        <v>46</v>
      </c>
      <c r="C268" s="67" t="s">
        <v>148</v>
      </c>
      <c r="D268" s="67" t="s">
        <v>258</v>
      </c>
      <c r="E268" s="69" t="s">
        <v>31</v>
      </c>
      <c r="F268" s="41" t="s">
        <v>15</v>
      </c>
      <c r="G268" s="40">
        <f>SUM(H268:N268)</f>
        <v>52779370.723000012</v>
      </c>
      <c r="H268" s="40">
        <f t="shared" ref="H268:K268" si="262">H269+H270+H271</f>
        <v>7986622.1699999999</v>
      </c>
      <c r="I268" s="40">
        <f t="shared" si="262"/>
        <v>8163990.5930000003</v>
      </c>
      <c r="J268" s="9">
        <f t="shared" si="262"/>
        <v>10307647.51</v>
      </c>
      <c r="K268" s="9">
        <f t="shared" si="262"/>
        <v>16145985.17</v>
      </c>
      <c r="L268" s="9">
        <f t="shared" ref="L268:M268" si="263">L269+L270+L271</f>
        <v>3143048.13</v>
      </c>
      <c r="M268" s="9">
        <f t="shared" si="263"/>
        <v>3143048.13</v>
      </c>
      <c r="N268" s="9">
        <f t="shared" ref="N268" si="264">N269+N270+N271</f>
        <v>3889029.02</v>
      </c>
      <c r="O268" s="72" t="s">
        <v>14</v>
      </c>
      <c r="P268" s="72" t="s">
        <v>14</v>
      </c>
      <c r="Q268" s="72" t="s">
        <v>14</v>
      </c>
      <c r="R268" s="72" t="s">
        <v>14</v>
      </c>
      <c r="S268" s="72" t="s">
        <v>14</v>
      </c>
      <c r="T268" s="72" t="s">
        <v>14</v>
      </c>
      <c r="U268" s="72" t="s">
        <v>14</v>
      </c>
      <c r="V268" s="72" t="s">
        <v>14</v>
      </c>
      <c r="W268" s="72" t="s">
        <v>14</v>
      </c>
      <c r="X268" s="72" t="s">
        <v>14</v>
      </c>
    </row>
    <row r="269" spans="1:24" ht="39.75" customHeight="1">
      <c r="A269" s="63"/>
      <c r="B269" s="75"/>
      <c r="C269" s="68"/>
      <c r="D269" s="68"/>
      <c r="E269" s="69"/>
      <c r="F269" s="41" t="s">
        <v>34</v>
      </c>
      <c r="G269" s="40">
        <f t="shared" ref="G269:G331" si="265">SUM(H269:N269)</f>
        <v>27306042.292999998</v>
      </c>
      <c r="H269" s="40">
        <f t="shared" ref="H269:J269" si="266">H273+H381</f>
        <v>3119293.74</v>
      </c>
      <c r="I269" s="40">
        <f t="shared" si="266"/>
        <v>3638990.5929999999</v>
      </c>
      <c r="J269" s="9">
        <f t="shared" si="266"/>
        <v>3226647.51</v>
      </c>
      <c r="K269" s="9">
        <f>K273+K381</f>
        <v>7145985.1699999999</v>
      </c>
      <c r="L269" s="9">
        <f t="shared" ref="L269" si="267">L273+L381</f>
        <v>3143048.13</v>
      </c>
      <c r="M269" s="9">
        <f t="shared" ref="M269:N271" si="268">M273+M381</f>
        <v>3143048.13</v>
      </c>
      <c r="N269" s="9">
        <f t="shared" si="268"/>
        <v>3889029.02</v>
      </c>
      <c r="O269" s="73"/>
      <c r="P269" s="73"/>
      <c r="Q269" s="73"/>
      <c r="R269" s="73"/>
      <c r="S269" s="73"/>
      <c r="T269" s="73"/>
      <c r="U269" s="73"/>
      <c r="V269" s="73"/>
      <c r="W269" s="73"/>
      <c r="X269" s="73"/>
    </row>
    <row r="270" spans="1:24" ht="34.5" customHeight="1">
      <c r="A270" s="63"/>
      <c r="B270" s="75"/>
      <c r="C270" s="68"/>
      <c r="D270" s="68"/>
      <c r="E270" s="69"/>
      <c r="F270" s="41" t="s">
        <v>32</v>
      </c>
      <c r="G270" s="40">
        <f t="shared" si="265"/>
        <v>25473328.43</v>
      </c>
      <c r="H270" s="40">
        <f t="shared" ref="H270:L270" si="269">H274+H382</f>
        <v>4867328.43</v>
      </c>
      <c r="I270" s="40">
        <f t="shared" si="269"/>
        <v>4525000</v>
      </c>
      <c r="J270" s="9">
        <f t="shared" si="269"/>
        <v>7081000</v>
      </c>
      <c r="K270" s="9">
        <f t="shared" si="269"/>
        <v>9000000</v>
      </c>
      <c r="L270" s="9">
        <f t="shared" si="269"/>
        <v>0</v>
      </c>
      <c r="M270" s="9">
        <f t="shared" si="268"/>
        <v>0</v>
      </c>
      <c r="N270" s="9">
        <f t="shared" si="268"/>
        <v>0</v>
      </c>
      <c r="O270" s="73"/>
      <c r="P270" s="73"/>
      <c r="Q270" s="73"/>
      <c r="R270" s="73"/>
      <c r="S270" s="73"/>
      <c r="T270" s="73"/>
      <c r="U270" s="73"/>
      <c r="V270" s="73"/>
      <c r="W270" s="73"/>
      <c r="X270" s="73"/>
    </row>
    <row r="271" spans="1:24" ht="39" customHeight="1">
      <c r="A271" s="63"/>
      <c r="B271" s="75"/>
      <c r="C271" s="68"/>
      <c r="D271" s="68"/>
      <c r="E271" s="69"/>
      <c r="F271" s="42" t="s">
        <v>33</v>
      </c>
      <c r="G271" s="40">
        <f t="shared" si="265"/>
        <v>0</v>
      </c>
      <c r="H271" s="40">
        <f t="shared" ref="H271:L271" si="270">H275+H383</f>
        <v>0</v>
      </c>
      <c r="I271" s="40">
        <f t="shared" si="270"/>
        <v>0</v>
      </c>
      <c r="J271" s="9">
        <f t="shared" si="270"/>
        <v>0</v>
      </c>
      <c r="K271" s="9">
        <f t="shared" si="270"/>
        <v>0</v>
      </c>
      <c r="L271" s="9">
        <f t="shared" si="270"/>
        <v>0</v>
      </c>
      <c r="M271" s="9">
        <f t="shared" si="268"/>
        <v>0</v>
      </c>
      <c r="N271" s="9">
        <f t="shared" si="268"/>
        <v>0</v>
      </c>
      <c r="O271" s="73"/>
      <c r="P271" s="73"/>
      <c r="Q271" s="73"/>
      <c r="R271" s="73"/>
      <c r="S271" s="73"/>
      <c r="T271" s="73"/>
      <c r="U271" s="73"/>
      <c r="V271" s="73"/>
      <c r="W271" s="73"/>
      <c r="X271" s="73"/>
    </row>
    <row r="272" spans="1:24" ht="21.75" customHeight="1">
      <c r="A272" s="62" t="s">
        <v>17</v>
      </c>
      <c r="B272" s="74" t="s">
        <v>102</v>
      </c>
      <c r="C272" s="67" t="s">
        <v>148</v>
      </c>
      <c r="D272" s="67" t="s">
        <v>258</v>
      </c>
      <c r="E272" s="69" t="s">
        <v>31</v>
      </c>
      <c r="F272" s="41" t="s">
        <v>15</v>
      </c>
      <c r="G272" s="40">
        <f t="shared" si="265"/>
        <v>39676263.439999998</v>
      </c>
      <c r="H272" s="40">
        <f>H273+H274+H275</f>
        <v>6293260.1600000001</v>
      </c>
      <c r="I272" s="40">
        <f>I273+I274+I275</f>
        <v>5638119.5999999996</v>
      </c>
      <c r="J272" s="9">
        <f t="shared" ref="J272:L272" si="271">J273+J274+J275</f>
        <v>8255025.2999999998</v>
      </c>
      <c r="K272" s="9">
        <f t="shared" si="271"/>
        <v>12639858.379999999</v>
      </c>
      <c r="L272" s="9">
        <f t="shared" si="271"/>
        <v>2000000</v>
      </c>
      <c r="M272" s="9">
        <f t="shared" ref="M272:N272" si="272">M273+M274+M275</f>
        <v>2000000</v>
      </c>
      <c r="N272" s="9">
        <f t="shared" si="272"/>
        <v>2850000</v>
      </c>
      <c r="O272" s="72" t="s">
        <v>14</v>
      </c>
      <c r="P272" s="72" t="s">
        <v>14</v>
      </c>
      <c r="Q272" s="72" t="s">
        <v>14</v>
      </c>
      <c r="R272" s="72" t="s">
        <v>14</v>
      </c>
      <c r="S272" s="72" t="s">
        <v>14</v>
      </c>
      <c r="T272" s="72" t="s">
        <v>14</v>
      </c>
      <c r="U272" s="72" t="s">
        <v>14</v>
      </c>
      <c r="V272" s="72" t="s">
        <v>14</v>
      </c>
      <c r="W272" s="72" t="s">
        <v>14</v>
      </c>
      <c r="X272" s="72" t="s">
        <v>14</v>
      </c>
    </row>
    <row r="273" spans="1:24" ht="39.75" customHeight="1">
      <c r="A273" s="63"/>
      <c r="B273" s="75"/>
      <c r="C273" s="68"/>
      <c r="D273" s="68"/>
      <c r="E273" s="69"/>
      <c r="F273" s="41" t="s">
        <v>34</v>
      </c>
      <c r="G273" s="40">
        <f t="shared" si="265"/>
        <v>14202935.01</v>
      </c>
      <c r="H273" s="40">
        <f t="shared" ref="H273" si="273">H277+H281+H285+H289+H293+H297+H301+H305+H309+H313+H317+H321+H325+H329+H333+H337+H341+H345</f>
        <v>1425931.73</v>
      </c>
      <c r="I273" s="40">
        <f>I277+I281+I285+I289+I293+I297+I301+I305+I309+I313+I317+I321+I325+I329+I333+I337+I341+I345+I349+I353+I357+I361</f>
        <v>1113119.6000000001</v>
      </c>
      <c r="J273" s="9">
        <f t="shared" ref="J273:L273" si="274">J277+J281+J285+J289+J293+J297+J301+J305+J309+J313+J317+J321+J325+J329+J333+J337+J341+J345+J349+J353+J361+J365</f>
        <v>1174025.2999999998</v>
      </c>
      <c r="K273" s="9">
        <f t="shared" si="274"/>
        <v>3639858.3799999994</v>
      </c>
      <c r="L273" s="9">
        <f t="shared" si="274"/>
        <v>2000000</v>
      </c>
      <c r="M273" s="9">
        <f t="shared" ref="M273" si="275">M277+M281+M285+M289+M293+M297+M301+M305+M309+M313+M317+M321+M325+M329+M333+M337+M341+M345+M349+M353+M361+M365</f>
        <v>2000000</v>
      </c>
      <c r="N273" s="9">
        <f>N277+N281+N285+N289+N293+N297+N301+N305+N309+N313+N317+N321+N325+N329+N333+N337+N341+N345+N349+N353+N361+N365</f>
        <v>2850000</v>
      </c>
      <c r="O273" s="73"/>
      <c r="P273" s="73"/>
      <c r="Q273" s="73"/>
      <c r="R273" s="73"/>
      <c r="S273" s="73"/>
      <c r="T273" s="73"/>
      <c r="U273" s="73"/>
      <c r="V273" s="73"/>
      <c r="W273" s="73"/>
      <c r="X273" s="73"/>
    </row>
    <row r="274" spans="1:24" ht="39" customHeight="1">
      <c r="A274" s="63"/>
      <c r="B274" s="75"/>
      <c r="C274" s="68"/>
      <c r="D274" s="68"/>
      <c r="E274" s="69"/>
      <c r="F274" s="41" t="s">
        <v>32</v>
      </c>
      <c r="G274" s="40">
        <f t="shared" si="265"/>
        <v>25473328.43</v>
      </c>
      <c r="H274" s="40">
        <f>H278+H282+H286+H290+H294+H298+H302+H306+H310+H314+H318+H322+H326+H330+H334+H338+H346</f>
        <v>4867328.43</v>
      </c>
      <c r="I274" s="40">
        <f>I278+I282+I286+I290+I294+I298+I302+I306+I310+I314+I318+I322+I326+I330+I334+I338+I346+I350+I354+I358+I362</f>
        <v>4525000</v>
      </c>
      <c r="J274" s="9">
        <f>J278+J282+J286+J290+J294+J298+J302+J306+J310+J314+J318+J322+J326+J330+J334+J338+J346</f>
        <v>7081000</v>
      </c>
      <c r="K274" s="9">
        <f>K278+K282+K286+K290+K294+K298+K302+K306+K310+K314+K318+K322+K326+K330+K334+K338+K342+K346+K350+K354+K358++K362+K366+K370+K374+K378</f>
        <v>9000000</v>
      </c>
      <c r="L274" s="9">
        <f t="shared" ref="L274" si="276">L278+L282+L286+L290+L294+L298+L302+L306+L310+L314+L318+L322+L326+L330+L334+L338+L346</f>
        <v>0</v>
      </c>
      <c r="M274" s="9">
        <f t="shared" ref="M274:N274" si="277">M278+M282+M286+M290+M294+M298+M302+M306+M310+M314+M318+M322+M326+M330+M334+M338+M346</f>
        <v>0</v>
      </c>
      <c r="N274" s="9">
        <f t="shared" si="277"/>
        <v>0</v>
      </c>
      <c r="O274" s="73"/>
      <c r="P274" s="73"/>
      <c r="Q274" s="73"/>
      <c r="R274" s="73"/>
      <c r="S274" s="73"/>
      <c r="T274" s="73"/>
      <c r="U274" s="73"/>
      <c r="V274" s="73"/>
      <c r="W274" s="73"/>
      <c r="X274" s="73"/>
    </row>
    <row r="275" spans="1:24" ht="36" customHeight="1">
      <c r="A275" s="63"/>
      <c r="B275" s="75"/>
      <c r="C275" s="68"/>
      <c r="D275" s="68"/>
      <c r="E275" s="69"/>
      <c r="F275" s="42" t="s">
        <v>33</v>
      </c>
      <c r="G275" s="40">
        <f t="shared" si="265"/>
        <v>0</v>
      </c>
      <c r="H275" s="40">
        <f t="shared" ref="H275" si="278">H279+H283+H287+H291+H295+H299+H303+H307+H311+H315+H319+H323+H327+H331+H335+H339+H347</f>
        <v>0</v>
      </c>
      <c r="I275" s="40">
        <f>I279+I283+I287+I291+I295+I299+I303+I307+I311+I315+I319+I323+I327+I331+I335+I339+I347+I351+I355+I359+I363</f>
        <v>0</v>
      </c>
      <c r="J275" s="9">
        <f>J279+J283+J287+J291+J295+J299+J303+J307+J311+J315+J319+J323+J327+J331+J335+J339+J347+J351+J355+J359+J363</f>
        <v>0</v>
      </c>
      <c r="K275" s="9">
        <f t="shared" ref="K275:L275" si="279">K279+K283+K287+K291+K295+K299+K303+K307+K311+K315+K319+K323+K327+K331+K335+K339+K347+K351+K355+K359+K363</f>
        <v>0</v>
      </c>
      <c r="L275" s="9">
        <f t="shared" si="279"/>
        <v>0</v>
      </c>
      <c r="M275" s="9">
        <f t="shared" ref="M275:N275" si="280">M279+M283+M287+M291+M295+M299+M303+M307+M311+M315+M319+M323+M327+M331+M335+M339+M347+M351+M355+M359+M363</f>
        <v>0</v>
      </c>
      <c r="N275" s="9">
        <f t="shared" si="280"/>
        <v>0</v>
      </c>
      <c r="O275" s="73"/>
      <c r="P275" s="73"/>
      <c r="Q275" s="73"/>
      <c r="R275" s="73"/>
      <c r="S275" s="73"/>
      <c r="T275" s="73"/>
      <c r="U275" s="73"/>
      <c r="V275" s="73"/>
      <c r="W275" s="73"/>
      <c r="X275" s="73"/>
    </row>
    <row r="276" spans="1:24" ht="21.75" customHeight="1">
      <c r="A276" s="62" t="s">
        <v>21</v>
      </c>
      <c r="B276" s="74" t="s">
        <v>174</v>
      </c>
      <c r="C276" s="67" t="s">
        <v>148</v>
      </c>
      <c r="D276" s="67" t="s">
        <v>258</v>
      </c>
      <c r="E276" s="69" t="s">
        <v>31</v>
      </c>
      <c r="F276" s="41" t="s">
        <v>15</v>
      </c>
      <c r="G276" s="40">
        <f t="shared" si="265"/>
        <v>0</v>
      </c>
      <c r="H276" s="40">
        <f t="shared" ref="H276:K276" si="281">H277+H278</f>
        <v>0</v>
      </c>
      <c r="I276" s="40">
        <f t="shared" si="281"/>
        <v>0</v>
      </c>
      <c r="J276" s="9">
        <f t="shared" si="281"/>
        <v>0</v>
      </c>
      <c r="K276" s="9">
        <f t="shared" si="281"/>
        <v>0</v>
      </c>
      <c r="L276" s="9">
        <f t="shared" ref="L276:M276" si="282">L277+L278</f>
        <v>0</v>
      </c>
      <c r="M276" s="9">
        <f t="shared" si="282"/>
        <v>0</v>
      </c>
      <c r="N276" s="9">
        <f t="shared" ref="N276" si="283">N277+N278</f>
        <v>0</v>
      </c>
      <c r="O276" s="76" t="s">
        <v>127</v>
      </c>
      <c r="P276" s="67" t="s">
        <v>128</v>
      </c>
      <c r="Q276" s="123">
        <f>SUM(R276:X279)</f>
        <v>2000</v>
      </c>
      <c r="R276" s="84">
        <v>0</v>
      </c>
      <c r="S276" s="84">
        <v>0</v>
      </c>
      <c r="T276" s="84">
        <v>0</v>
      </c>
      <c r="U276" s="84">
        <v>500</v>
      </c>
      <c r="V276" s="84">
        <v>500</v>
      </c>
      <c r="W276" s="84">
        <v>500</v>
      </c>
      <c r="X276" s="84">
        <v>500</v>
      </c>
    </row>
    <row r="277" spans="1:24" ht="40.5" customHeight="1">
      <c r="A277" s="63"/>
      <c r="B277" s="75"/>
      <c r="C277" s="68"/>
      <c r="D277" s="68"/>
      <c r="E277" s="69"/>
      <c r="F277" s="41" t="s">
        <v>34</v>
      </c>
      <c r="G277" s="40">
        <f t="shared" si="265"/>
        <v>0</v>
      </c>
      <c r="H277" s="40">
        <v>0</v>
      </c>
      <c r="I277" s="40">
        <v>0</v>
      </c>
      <c r="J277" s="9">
        <v>0</v>
      </c>
      <c r="K277" s="9">
        <v>0</v>
      </c>
      <c r="L277" s="9">
        <v>0</v>
      </c>
      <c r="M277" s="9">
        <v>0</v>
      </c>
      <c r="N277" s="9">
        <v>0</v>
      </c>
      <c r="O277" s="87"/>
      <c r="P277" s="68"/>
      <c r="Q277" s="123"/>
      <c r="R277" s="85"/>
      <c r="S277" s="85"/>
      <c r="T277" s="85"/>
      <c r="U277" s="85"/>
      <c r="V277" s="85"/>
      <c r="W277" s="85"/>
      <c r="X277" s="85"/>
    </row>
    <row r="278" spans="1:24" ht="33.75" customHeight="1">
      <c r="A278" s="63"/>
      <c r="B278" s="75"/>
      <c r="C278" s="68"/>
      <c r="D278" s="68"/>
      <c r="E278" s="69"/>
      <c r="F278" s="41" t="s">
        <v>32</v>
      </c>
      <c r="G278" s="40">
        <f t="shared" si="265"/>
        <v>0</v>
      </c>
      <c r="H278" s="40">
        <v>0</v>
      </c>
      <c r="I278" s="40">
        <v>0</v>
      </c>
      <c r="J278" s="9">
        <v>0</v>
      </c>
      <c r="K278" s="9">
        <v>0</v>
      </c>
      <c r="L278" s="9">
        <v>0</v>
      </c>
      <c r="M278" s="9">
        <v>0</v>
      </c>
      <c r="N278" s="9">
        <v>0</v>
      </c>
      <c r="O278" s="87"/>
      <c r="P278" s="68"/>
      <c r="Q278" s="123"/>
      <c r="R278" s="85"/>
      <c r="S278" s="85"/>
      <c r="T278" s="85"/>
      <c r="U278" s="85"/>
      <c r="V278" s="85"/>
      <c r="W278" s="85"/>
      <c r="X278" s="85"/>
    </row>
    <row r="279" spans="1:24" ht="39" customHeight="1">
      <c r="A279" s="63"/>
      <c r="B279" s="75"/>
      <c r="C279" s="68"/>
      <c r="D279" s="68"/>
      <c r="E279" s="69"/>
      <c r="F279" s="42" t="s">
        <v>33</v>
      </c>
      <c r="G279" s="40">
        <f t="shared" si="265"/>
        <v>0</v>
      </c>
      <c r="H279" s="24">
        <v>0</v>
      </c>
      <c r="I279" s="24">
        <v>0</v>
      </c>
      <c r="J279" s="7">
        <v>0</v>
      </c>
      <c r="K279" s="7">
        <v>0</v>
      </c>
      <c r="L279" s="7">
        <v>0</v>
      </c>
      <c r="M279" s="7">
        <v>0</v>
      </c>
      <c r="N279" s="7">
        <v>0</v>
      </c>
      <c r="O279" s="77"/>
      <c r="P279" s="78"/>
      <c r="Q279" s="123"/>
      <c r="R279" s="86"/>
      <c r="S279" s="86"/>
      <c r="T279" s="86"/>
      <c r="U279" s="86"/>
      <c r="V279" s="86"/>
      <c r="W279" s="86"/>
      <c r="X279" s="86"/>
    </row>
    <row r="280" spans="1:24" ht="21.75" customHeight="1">
      <c r="A280" s="62" t="s">
        <v>22</v>
      </c>
      <c r="B280" s="74" t="s">
        <v>243</v>
      </c>
      <c r="C280" s="67" t="s">
        <v>148</v>
      </c>
      <c r="D280" s="67" t="s">
        <v>258</v>
      </c>
      <c r="E280" s="69" t="s">
        <v>31</v>
      </c>
      <c r="F280" s="41" t="s">
        <v>15</v>
      </c>
      <c r="G280" s="40">
        <f t="shared" si="265"/>
        <v>300000</v>
      </c>
      <c r="H280" s="40">
        <f t="shared" ref="H280:N280" si="284">H281</f>
        <v>0</v>
      </c>
      <c r="I280" s="40">
        <f t="shared" si="284"/>
        <v>0</v>
      </c>
      <c r="J280" s="9">
        <f t="shared" si="284"/>
        <v>0</v>
      </c>
      <c r="K280" s="9">
        <f t="shared" si="284"/>
        <v>0</v>
      </c>
      <c r="L280" s="9">
        <f t="shared" si="284"/>
        <v>150000</v>
      </c>
      <c r="M280" s="9">
        <f t="shared" si="284"/>
        <v>150000</v>
      </c>
      <c r="N280" s="9">
        <f t="shared" si="284"/>
        <v>0</v>
      </c>
      <c r="O280" s="72" t="s">
        <v>14</v>
      </c>
      <c r="P280" s="72" t="s">
        <v>14</v>
      </c>
      <c r="Q280" s="72" t="s">
        <v>14</v>
      </c>
      <c r="R280" s="72" t="s">
        <v>14</v>
      </c>
      <c r="S280" s="72" t="s">
        <v>14</v>
      </c>
      <c r="T280" s="72" t="s">
        <v>14</v>
      </c>
      <c r="U280" s="72" t="s">
        <v>14</v>
      </c>
      <c r="V280" s="72" t="s">
        <v>14</v>
      </c>
      <c r="W280" s="72" t="s">
        <v>14</v>
      </c>
      <c r="X280" s="72" t="s">
        <v>14</v>
      </c>
    </row>
    <row r="281" spans="1:24" ht="40.5" customHeight="1">
      <c r="A281" s="63"/>
      <c r="B281" s="75"/>
      <c r="C281" s="68"/>
      <c r="D281" s="68"/>
      <c r="E281" s="69"/>
      <c r="F281" s="41" t="s">
        <v>34</v>
      </c>
      <c r="G281" s="40">
        <f t="shared" si="265"/>
        <v>300000</v>
      </c>
      <c r="H281" s="40">
        <v>0</v>
      </c>
      <c r="I281" s="40">
        <v>0</v>
      </c>
      <c r="J281" s="9">
        <v>0</v>
      </c>
      <c r="K281" s="9">
        <v>0</v>
      </c>
      <c r="L281" s="9">
        <v>150000</v>
      </c>
      <c r="M281" s="9">
        <v>150000</v>
      </c>
      <c r="N281" s="9">
        <v>0</v>
      </c>
      <c r="O281" s="73"/>
      <c r="P281" s="73"/>
      <c r="Q281" s="73"/>
      <c r="R281" s="73"/>
      <c r="S281" s="73"/>
      <c r="T281" s="73"/>
      <c r="U281" s="73"/>
      <c r="V281" s="73"/>
      <c r="W281" s="73"/>
      <c r="X281" s="73"/>
    </row>
    <row r="282" spans="1:24" ht="33.75" customHeight="1">
      <c r="A282" s="63"/>
      <c r="B282" s="75"/>
      <c r="C282" s="68"/>
      <c r="D282" s="68"/>
      <c r="E282" s="69"/>
      <c r="F282" s="41" t="s">
        <v>32</v>
      </c>
      <c r="G282" s="40">
        <f t="shared" si="265"/>
        <v>0</v>
      </c>
      <c r="H282" s="24">
        <v>0</v>
      </c>
      <c r="I282" s="24">
        <v>0</v>
      </c>
      <c r="J282" s="7">
        <v>0</v>
      </c>
      <c r="K282" s="7">
        <v>0</v>
      </c>
      <c r="L282" s="7">
        <v>0</v>
      </c>
      <c r="M282" s="7">
        <v>0</v>
      </c>
      <c r="N282" s="7">
        <v>0</v>
      </c>
      <c r="O282" s="73"/>
      <c r="P282" s="73"/>
      <c r="Q282" s="73"/>
      <c r="R282" s="73"/>
      <c r="S282" s="73"/>
      <c r="T282" s="73"/>
      <c r="U282" s="73"/>
      <c r="V282" s="73"/>
      <c r="W282" s="73"/>
      <c r="X282" s="73"/>
    </row>
    <row r="283" spans="1:24" ht="39" customHeight="1">
      <c r="A283" s="64"/>
      <c r="B283" s="89"/>
      <c r="C283" s="68"/>
      <c r="D283" s="68"/>
      <c r="E283" s="69"/>
      <c r="F283" s="42" t="s">
        <v>33</v>
      </c>
      <c r="G283" s="40">
        <f t="shared" si="265"/>
        <v>0</v>
      </c>
      <c r="H283" s="24">
        <v>0</v>
      </c>
      <c r="I283" s="24">
        <v>0</v>
      </c>
      <c r="J283" s="7">
        <v>0</v>
      </c>
      <c r="K283" s="7">
        <v>0</v>
      </c>
      <c r="L283" s="7">
        <v>0</v>
      </c>
      <c r="M283" s="7">
        <v>0</v>
      </c>
      <c r="N283" s="7">
        <v>0</v>
      </c>
      <c r="O283" s="70"/>
      <c r="P283" s="70"/>
      <c r="Q283" s="70"/>
      <c r="R283" s="70"/>
      <c r="S283" s="70"/>
      <c r="T283" s="70"/>
      <c r="U283" s="70"/>
      <c r="V283" s="70"/>
      <c r="W283" s="70"/>
      <c r="X283" s="70"/>
    </row>
    <row r="284" spans="1:24" ht="21.75" customHeight="1">
      <c r="A284" s="62" t="s">
        <v>55</v>
      </c>
      <c r="B284" s="74" t="s">
        <v>190</v>
      </c>
      <c r="C284" s="67" t="s">
        <v>148</v>
      </c>
      <c r="D284" s="67" t="s">
        <v>258</v>
      </c>
      <c r="E284" s="69" t="s">
        <v>31</v>
      </c>
      <c r="F284" s="41" t="s">
        <v>15</v>
      </c>
      <c r="G284" s="40">
        <f t="shared" si="265"/>
        <v>2743696.44</v>
      </c>
      <c r="H284" s="40">
        <f>H285+H286+H287</f>
        <v>2743696.44</v>
      </c>
      <c r="I284" s="40">
        <f t="shared" ref="I284:N284" si="285">I285</f>
        <v>0</v>
      </c>
      <c r="J284" s="9">
        <f t="shared" si="285"/>
        <v>0</v>
      </c>
      <c r="K284" s="9">
        <f t="shared" si="285"/>
        <v>0</v>
      </c>
      <c r="L284" s="9">
        <f t="shared" si="285"/>
        <v>0</v>
      </c>
      <c r="M284" s="9">
        <f t="shared" si="285"/>
        <v>0</v>
      </c>
      <c r="N284" s="9">
        <f t="shared" si="285"/>
        <v>0</v>
      </c>
      <c r="O284" s="72" t="s">
        <v>14</v>
      </c>
      <c r="P284" s="72" t="s">
        <v>14</v>
      </c>
      <c r="Q284" s="72" t="s">
        <v>14</v>
      </c>
      <c r="R284" s="72" t="s">
        <v>14</v>
      </c>
      <c r="S284" s="72" t="s">
        <v>14</v>
      </c>
      <c r="T284" s="72" t="s">
        <v>14</v>
      </c>
      <c r="U284" s="72" t="s">
        <v>14</v>
      </c>
      <c r="V284" s="72" t="s">
        <v>14</v>
      </c>
      <c r="W284" s="72" t="s">
        <v>14</v>
      </c>
      <c r="X284" s="72" t="s">
        <v>14</v>
      </c>
    </row>
    <row r="285" spans="1:24" ht="40.5" customHeight="1">
      <c r="A285" s="63"/>
      <c r="B285" s="75"/>
      <c r="C285" s="68"/>
      <c r="D285" s="68"/>
      <c r="E285" s="69"/>
      <c r="F285" s="41" t="s">
        <v>34</v>
      </c>
      <c r="G285" s="40">
        <f t="shared" si="265"/>
        <v>446552.32000000001</v>
      </c>
      <c r="H285" s="40">
        <v>446552.32000000001</v>
      </c>
      <c r="I285" s="40">
        <v>0</v>
      </c>
      <c r="J285" s="9">
        <v>0</v>
      </c>
      <c r="K285" s="9">
        <v>0</v>
      </c>
      <c r="L285" s="9">
        <v>0</v>
      </c>
      <c r="M285" s="9">
        <v>0</v>
      </c>
      <c r="N285" s="9">
        <v>0</v>
      </c>
      <c r="O285" s="73"/>
      <c r="P285" s="73"/>
      <c r="Q285" s="73"/>
      <c r="R285" s="73"/>
      <c r="S285" s="73"/>
      <c r="T285" s="73"/>
      <c r="U285" s="73"/>
      <c r="V285" s="73"/>
      <c r="W285" s="73"/>
      <c r="X285" s="73"/>
    </row>
    <row r="286" spans="1:24" ht="33.75" customHeight="1">
      <c r="A286" s="63"/>
      <c r="B286" s="75"/>
      <c r="C286" s="68"/>
      <c r="D286" s="68"/>
      <c r="E286" s="69"/>
      <c r="F286" s="41" t="s">
        <v>32</v>
      </c>
      <c r="G286" s="40">
        <f t="shared" si="265"/>
        <v>2297144.12</v>
      </c>
      <c r="H286" s="24">
        <v>2297144.12</v>
      </c>
      <c r="I286" s="24">
        <v>0</v>
      </c>
      <c r="J286" s="7">
        <v>0</v>
      </c>
      <c r="K286" s="7">
        <v>0</v>
      </c>
      <c r="L286" s="7">
        <v>0</v>
      </c>
      <c r="M286" s="7">
        <v>0</v>
      </c>
      <c r="N286" s="7">
        <v>0</v>
      </c>
      <c r="O286" s="73"/>
      <c r="P286" s="73"/>
      <c r="Q286" s="73"/>
      <c r="R286" s="73"/>
      <c r="S286" s="73"/>
      <c r="T286" s="73"/>
      <c r="U286" s="73"/>
      <c r="V286" s="73"/>
      <c r="W286" s="73"/>
      <c r="X286" s="73"/>
    </row>
    <row r="287" spans="1:24" ht="39" customHeight="1">
      <c r="A287" s="63"/>
      <c r="B287" s="75"/>
      <c r="C287" s="68"/>
      <c r="D287" s="68"/>
      <c r="E287" s="69"/>
      <c r="F287" s="42" t="s">
        <v>33</v>
      </c>
      <c r="G287" s="40">
        <f t="shared" si="265"/>
        <v>0</v>
      </c>
      <c r="H287" s="24">
        <v>0</v>
      </c>
      <c r="I287" s="24">
        <v>0</v>
      </c>
      <c r="J287" s="7">
        <v>0</v>
      </c>
      <c r="K287" s="7">
        <v>0</v>
      </c>
      <c r="L287" s="7">
        <v>0</v>
      </c>
      <c r="M287" s="7">
        <v>0</v>
      </c>
      <c r="N287" s="7">
        <v>0</v>
      </c>
      <c r="O287" s="73"/>
      <c r="P287" s="73"/>
      <c r="Q287" s="73"/>
      <c r="R287" s="73"/>
      <c r="S287" s="73"/>
      <c r="T287" s="73"/>
      <c r="U287" s="73"/>
      <c r="V287" s="73"/>
      <c r="W287" s="73"/>
      <c r="X287" s="73"/>
    </row>
    <row r="288" spans="1:24" ht="21.75" customHeight="1">
      <c r="A288" s="62" t="s">
        <v>103</v>
      </c>
      <c r="B288" s="74" t="s">
        <v>161</v>
      </c>
      <c r="C288" s="67" t="s">
        <v>148</v>
      </c>
      <c r="D288" s="67" t="s">
        <v>258</v>
      </c>
      <c r="E288" s="69" t="s">
        <v>31</v>
      </c>
      <c r="F288" s="41" t="s">
        <v>15</v>
      </c>
      <c r="G288" s="40">
        <f t="shared" si="265"/>
        <v>1457655.72</v>
      </c>
      <c r="H288" s="40">
        <f>H289+H290+H291</f>
        <v>1457655.72</v>
      </c>
      <c r="I288" s="40">
        <f t="shared" ref="I288:N288" si="286">I289</f>
        <v>0</v>
      </c>
      <c r="J288" s="9">
        <f t="shared" si="286"/>
        <v>0</v>
      </c>
      <c r="K288" s="9">
        <f t="shared" si="286"/>
        <v>0</v>
      </c>
      <c r="L288" s="9">
        <f t="shared" si="286"/>
        <v>0</v>
      </c>
      <c r="M288" s="9">
        <f t="shared" si="286"/>
        <v>0</v>
      </c>
      <c r="N288" s="9">
        <f t="shared" si="286"/>
        <v>0</v>
      </c>
      <c r="O288" s="72" t="s">
        <v>14</v>
      </c>
      <c r="P288" s="72" t="s">
        <v>14</v>
      </c>
      <c r="Q288" s="72" t="s">
        <v>14</v>
      </c>
      <c r="R288" s="72" t="s">
        <v>14</v>
      </c>
      <c r="S288" s="72" t="s">
        <v>14</v>
      </c>
      <c r="T288" s="72" t="s">
        <v>14</v>
      </c>
      <c r="U288" s="72" t="s">
        <v>14</v>
      </c>
      <c r="V288" s="72" t="s">
        <v>14</v>
      </c>
      <c r="W288" s="72" t="s">
        <v>14</v>
      </c>
      <c r="X288" s="72" t="s">
        <v>14</v>
      </c>
    </row>
    <row r="289" spans="1:24" ht="40.5" customHeight="1">
      <c r="A289" s="63"/>
      <c r="B289" s="75"/>
      <c r="C289" s="68"/>
      <c r="D289" s="68"/>
      <c r="E289" s="69"/>
      <c r="F289" s="41" t="s">
        <v>34</v>
      </c>
      <c r="G289" s="40">
        <f t="shared" si="265"/>
        <v>237241.83</v>
      </c>
      <c r="H289" s="40">
        <v>237241.83</v>
      </c>
      <c r="I289" s="40">
        <v>0</v>
      </c>
      <c r="J289" s="9">
        <v>0</v>
      </c>
      <c r="K289" s="9">
        <v>0</v>
      </c>
      <c r="L289" s="9">
        <v>0</v>
      </c>
      <c r="M289" s="9">
        <v>0</v>
      </c>
      <c r="N289" s="9">
        <v>0</v>
      </c>
      <c r="O289" s="73"/>
      <c r="P289" s="73"/>
      <c r="Q289" s="73"/>
      <c r="R289" s="73"/>
      <c r="S289" s="73"/>
      <c r="T289" s="73"/>
      <c r="U289" s="73"/>
      <c r="V289" s="73"/>
      <c r="W289" s="73"/>
      <c r="X289" s="73"/>
    </row>
    <row r="290" spans="1:24" ht="36" customHeight="1">
      <c r="A290" s="63"/>
      <c r="B290" s="75"/>
      <c r="C290" s="68"/>
      <c r="D290" s="68"/>
      <c r="E290" s="69"/>
      <c r="F290" s="41" t="s">
        <v>32</v>
      </c>
      <c r="G290" s="40">
        <f t="shared" si="265"/>
        <v>1220413.8899999999</v>
      </c>
      <c r="H290" s="24">
        <v>1220413.8899999999</v>
      </c>
      <c r="I290" s="24">
        <v>0</v>
      </c>
      <c r="J290" s="7">
        <v>0</v>
      </c>
      <c r="K290" s="7">
        <v>0</v>
      </c>
      <c r="L290" s="7">
        <v>0</v>
      </c>
      <c r="M290" s="7">
        <v>0</v>
      </c>
      <c r="N290" s="7">
        <v>0</v>
      </c>
      <c r="O290" s="73"/>
      <c r="P290" s="73"/>
      <c r="Q290" s="73"/>
      <c r="R290" s="73"/>
      <c r="S290" s="73"/>
      <c r="T290" s="73"/>
      <c r="U290" s="73"/>
      <c r="V290" s="73"/>
      <c r="W290" s="73"/>
      <c r="X290" s="73"/>
    </row>
    <row r="291" spans="1:24" ht="39" customHeight="1">
      <c r="A291" s="64"/>
      <c r="B291" s="89"/>
      <c r="C291" s="68"/>
      <c r="D291" s="68"/>
      <c r="E291" s="69"/>
      <c r="F291" s="42" t="s">
        <v>33</v>
      </c>
      <c r="G291" s="40">
        <f t="shared" si="265"/>
        <v>0</v>
      </c>
      <c r="H291" s="24">
        <v>0</v>
      </c>
      <c r="I291" s="24">
        <v>0</v>
      </c>
      <c r="J291" s="7">
        <v>0</v>
      </c>
      <c r="K291" s="7">
        <v>0</v>
      </c>
      <c r="L291" s="7">
        <v>0</v>
      </c>
      <c r="M291" s="7">
        <v>0</v>
      </c>
      <c r="N291" s="7">
        <v>0</v>
      </c>
      <c r="O291" s="70"/>
      <c r="P291" s="70"/>
      <c r="Q291" s="70"/>
      <c r="R291" s="70"/>
      <c r="S291" s="70"/>
      <c r="T291" s="70"/>
      <c r="U291" s="70"/>
      <c r="V291" s="70"/>
      <c r="W291" s="70"/>
      <c r="X291" s="70"/>
    </row>
    <row r="292" spans="1:24" ht="21.75" customHeight="1">
      <c r="A292" s="62" t="s">
        <v>104</v>
      </c>
      <c r="B292" s="74" t="s">
        <v>173</v>
      </c>
      <c r="C292" s="67" t="s">
        <v>148</v>
      </c>
      <c r="D292" s="67" t="s">
        <v>258</v>
      </c>
      <c r="E292" s="69" t="s">
        <v>31</v>
      </c>
      <c r="F292" s="41" t="s">
        <v>15</v>
      </c>
      <c r="G292" s="40">
        <f t="shared" si="265"/>
        <v>1612158.45</v>
      </c>
      <c r="H292" s="40">
        <f>H293+H294+H295</f>
        <v>1612158.45</v>
      </c>
      <c r="I292" s="40">
        <f t="shared" ref="I292:N292" si="287">I293</f>
        <v>0</v>
      </c>
      <c r="J292" s="9">
        <f t="shared" si="287"/>
        <v>0</v>
      </c>
      <c r="K292" s="9">
        <f t="shared" si="287"/>
        <v>0</v>
      </c>
      <c r="L292" s="9">
        <f t="shared" si="287"/>
        <v>0</v>
      </c>
      <c r="M292" s="9">
        <f t="shared" si="287"/>
        <v>0</v>
      </c>
      <c r="N292" s="9">
        <f t="shared" si="287"/>
        <v>0</v>
      </c>
      <c r="O292" s="72" t="s">
        <v>14</v>
      </c>
      <c r="P292" s="72" t="s">
        <v>14</v>
      </c>
      <c r="Q292" s="72" t="s">
        <v>14</v>
      </c>
      <c r="R292" s="72" t="s">
        <v>14</v>
      </c>
      <c r="S292" s="72" t="s">
        <v>14</v>
      </c>
      <c r="T292" s="72" t="s">
        <v>14</v>
      </c>
      <c r="U292" s="72" t="s">
        <v>14</v>
      </c>
      <c r="V292" s="72" t="s">
        <v>14</v>
      </c>
      <c r="W292" s="72" t="s">
        <v>14</v>
      </c>
      <c r="X292" s="72" t="s">
        <v>14</v>
      </c>
    </row>
    <row r="293" spans="1:24" ht="40.5" customHeight="1">
      <c r="A293" s="63"/>
      <c r="B293" s="75"/>
      <c r="C293" s="68"/>
      <c r="D293" s="68"/>
      <c r="E293" s="69"/>
      <c r="F293" s="41" t="s">
        <v>34</v>
      </c>
      <c r="G293" s="40">
        <f t="shared" si="265"/>
        <v>262388.03000000003</v>
      </c>
      <c r="H293" s="40">
        <v>262388.03000000003</v>
      </c>
      <c r="I293" s="40">
        <v>0</v>
      </c>
      <c r="J293" s="9">
        <v>0</v>
      </c>
      <c r="K293" s="9">
        <v>0</v>
      </c>
      <c r="L293" s="9">
        <v>0</v>
      </c>
      <c r="M293" s="9">
        <v>0</v>
      </c>
      <c r="N293" s="9">
        <v>0</v>
      </c>
      <c r="O293" s="73"/>
      <c r="P293" s="73"/>
      <c r="Q293" s="73"/>
      <c r="R293" s="73"/>
      <c r="S293" s="73"/>
      <c r="T293" s="73"/>
      <c r="U293" s="73"/>
      <c r="V293" s="73"/>
      <c r="W293" s="73"/>
      <c r="X293" s="73"/>
    </row>
    <row r="294" spans="1:24" ht="39" customHeight="1">
      <c r="A294" s="63"/>
      <c r="B294" s="75"/>
      <c r="C294" s="68"/>
      <c r="D294" s="68"/>
      <c r="E294" s="69"/>
      <c r="F294" s="41" t="s">
        <v>32</v>
      </c>
      <c r="G294" s="40">
        <f t="shared" si="265"/>
        <v>1349770.42</v>
      </c>
      <c r="H294" s="24">
        <v>1349770.42</v>
      </c>
      <c r="I294" s="24">
        <v>0</v>
      </c>
      <c r="J294" s="7">
        <v>0</v>
      </c>
      <c r="K294" s="7">
        <v>0</v>
      </c>
      <c r="L294" s="7">
        <v>0</v>
      </c>
      <c r="M294" s="7">
        <v>0</v>
      </c>
      <c r="N294" s="7">
        <v>0</v>
      </c>
      <c r="O294" s="73"/>
      <c r="P294" s="73"/>
      <c r="Q294" s="73"/>
      <c r="R294" s="73"/>
      <c r="S294" s="73"/>
      <c r="T294" s="73"/>
      <c r="U294" s="73"/>
      <c r="V294" s="73"/>
      <c r="W294" s="73"/>
      <c r="X294" s="73"/>
    </row>
    <row r="295" spans="1:24" ht="39" customHeight="1">
      <c r="A295" s="63"/>
      <c r="B295" s="75"/>
      <c r="C295" s="68"/>
      <c r="D295" s="68"/>
      <c r="E295" s="69"/>
      <c r="F295" s="42" t="s">
        <v>33</v>
      </c>
      <c r="G295" s="40">
        <f t="shared" si="265"/>
        <v>0</v>
      </c>
      <c r="H295" s="24">
        <v>0</v>
      </c>
      <c r="I295" s="24">
        <v>0</v>
      </c>
      <c r="J295" s="7">
        <v>0</v>
      </c>
      <c r="K295" s="7">
        <v>0</v>
      </c>
      <c r="L295" s="7">
        <v>0</v>
      </c>
      <c r="M295" s="7">
        <v>0</v>
      </c>
      <c r="N295" s="7">
        <v>0</v>
      </c>
      <c r="O295" s="73"/>
      <c r="P295" s="73"/>
      <c r="Q295" s="73"/>
      <c r="R295" s="73"/>
      <c r="S295" s="73"/>
      <c r="T295" s="73"/>
      <c r="U295" s="73"/>
      <c r="V295" s="73"/>
      <c r="W295" s="73"/>
      <c r="X295" s="73"/>
    </row>
    <row r="296" spans="1:24" ht="21.75" customHeight="1">
      <c r="A296" s="62" t="s">
        <v>105</v>
      </c>
      <c r="B296" s="74" t="s">
        <v>172</v>
      </c>
      <c r="C296" s="67" t="s">
        <v>148</v>
      </c>
      <c r="D296" s="67" t="s">
        <v>258</v>
      </c>
      <c r="E296" s="69" t="s">
        <v>31</v>
      </c>
      <c r="F296" s="41" t="s">
        <v>15</v>
      </c>
      <c r="G296" s="40">
        <f t="shared" si="265"/>
        <v>479749.55</v>
      </c>
      <c r="H296" s="40">
        <f t="shared" ref="H296:N296" si="288">H297</f>
        <v>479749.55</v>
      </c>
      <c r="I296" s="40">
        <f t="shared" si="288"/>
        <v>0</v>
      </c>
      <c r="J296" s="9">
        <f t="shared" si="288"/>
        <v>0</v>
      </c>
      <c r="K296" s="9">
        <f t="shared" si="288"/>
        <v>0</v>
      </c>
      <c r="L296" s="9">
        <f t="shared" si="288"/>
        <v>0</v>
      </c>
      <c r="M296" s="9">
        <f t="shared" si="288"/>
        <v>0</v>
      </c>
      <c r="N296" s="9">
        <f t="shared" si="288"/>
        <v>0</v>
      </c>
      <c r="O296" s="72" t="s">
        <v>14</v>
      </c>
      <c r="P296" s="72" t="s">
        <v>14</v>
      </c>
      <c r="Q296" s="72" t="s">
        <v>14</v>
      </c>
      <c r="R296" s="72" t="s">
        <v>14</v>
      </c>
      <c r="S296" s="72" t="s">
        <v>14</v>
      </c>
      <c r="T296" s="72" t="s">
        <v>14</v>
      </c>
      <c r="U296" s="72" t="s">
        <v>14</v>
      </c>
      <c r="V296" s="72" t="s">
        <v>14</v>
      </c>
      <c r="W296" s="72" t="s">
        <v>14</v>
      </c>
      <c r="X296" s="72" t="s">
        <v>14</v>
      </c>
    </row>
    <row r="297" spans="1:24" ht="40.5" customHeight="1">
      <c r="A297" s="63"/>
      <c r="B297" s="75"/>
      <c r="C297" s="68"/>
      <c r="D297" s="68"/>
      <c r="E297" s="69"/>
      <c r="F297" s="41" t="s">
        <v>34</v>
      </c>
      <c r="G297" s="40">
        <f t="shared" si="265"/>
        <v>479749.55</v>
      </c>
      <c r="H297" s="40">
        <v>479749.55</v>
      </c>
      <c r="I297" s="40">
        <v>0</v>
      </c>
      <c r="J297" s="9">
        <v>0</v>
      </c>
      <c r="K297" s="9">
        <v>0</v>
      </c>
      <c r="L297" s="9">
        <v>0</v>
      </c>
      <c r="M297" s="9">
        <v>0</v>
      </c>
      <c r="N297" s="9">
        <v>0</v>
      </c>
      <c r="O297" s="73"/>
      <c r="P297" s="73"/>
      <c r="Q297" s="73"/>
      <c r="R297" s="73"/>
      <c r="S297" s="73"/>
      <c r="T297" s="73"/>
      <c r="U297" s="73"/>
      <c r="V297" s="73"/>
      <c r="W297" s="73"/>
      <c r="X297" s="73"/>
    </row>
    <row r="298" spans="1:24" ht="36.75" customHeight="1">
      <c r="A298" s="63"/>
      <c r="B298" s="75"/>
      <c r="C298" s="68"/>
      <c r="D298" s="68"/>
      <c r="E298" s="69"/>
      <c r="F298" s="41" t="s">
        <v>32</v>
      </c>
      <c r="G298" s="40">
        <f t="shared" si="265"/>
        <v>0</v>
      </c>
      <c r="H298" s="24">
        <v>0</v>
      </c>
      <c r="I298" s="24">
        <v>0</v>
      </c>
      <c r="J298" s="7">
        <v>0</v>
      </c>
      <c r="K298" s="7">
        <v>0</v>
      </c>
      <c r="L298" s="7">
        <v>0</v>
      </c>
      <c r="M298" s="7">
        <v>0</v>
      </c>
      <c r="N298" s="7">
        <v>0</v>
      </c>
      <c r="O298" s="73"/>
      <c r="P298" s="73"/>
      <c r="Q298" s="73"/>
      <c r="R298" s="73"/>
      <c r="S298" s="73"/>
      <c r="T298" s="73"/>
      <c r="U298" s="73"/>
      <c r="V298" s="73"/>
      <c r="W298" s="73"/>
      <c r="X298" s="73"/>
    </row>
    <row r="299" spans="1:24" ht="39" customHeight="1">
      <c r="A299" s="63"/>
      <c r="B299" s="75"/>
      <c r="C299" s="68"/>
      <c r="D299" s="68"/>
      <c r="E299" s="69"/>
      <c r="F299" s="42" t="s">
        <v>33</v>
      </c>
      <c r="G299" s="40">
        <f t="shared" si="265"/>
        <v>0</v>
      </c>
      <c r="H299" s="24">
        <v>0</v>
      </c>
      <c r="I299" s="24">
        <v>0</v>
      </c>
      <c r="J299" s="7">
        <v>0</v>
      </c>
      <c r="K299" s="7">
        <v>0</v>
      </c>
      <c r="L299" s="7">
        <v>0</v>
      </c>
      <c r="M299" s="7">
        <v>0</v>
      </c>
      <c r="N299" s="7">
        <v>0</v>
      </c>
      <c r="O299" s="73"/>
      <c r="P299" s="73"/>
      <c r="Q299" s="73"/>
      <c r="R299" s="73"/>
      <c r="S299" s="73"/>
      <c r="T299" s="73"/>
      <c r="U299" s="73"/>
      <c r="V299" s="73"/>
      <c r="W299" s="73"/>
      <c r="X299" s="73"/>
    </row>
    <row r="300" spans="1:24" ht="21.75" customHeight="1">
      <c r="A300" s="62" t="s">
        <v>106</v>
      </c>
      <c r="B300" s="74" t="s">
        <v>202</v>
      </c>
      <c r="C300" s="67" t="s">
        <v>148</v>
      </c>
      <c r="D300" s="67" t="s">
        <v>258</v>
      </c>
      <c r="E300" s="69" t="s">
        <v>31</v>
      </c>
      <c r="F300" s="41" t="s">
        <v>15</v>
      </c>
      <c r="G300" s="40">
        <f>SUM(H300:N300)</f>
        <v>13215350.719999999</v>
      </c>
      <c r="H300" s="40">
        <f t="shared" ref="H300:K300" si="289">H301+H302+H303</f>
        <v>0</v>
      </c>
      <c r="I300" s="40">
        <f t="shared" si="289"/>
        <v>4991314.8</v>
      </c>
      <c r="J300" s="9">
        <f t="shared" si="289"/>
        <v>8224035.9199999999</v>
      </c>
      <c r="K300" s="9">
        <f t="shared" si="289"/>
        <v>0</v>
      </c>
      <c r="L300" s="9">
        <f t="shared" ref="L300:M300" si="290">L301+L302+L303</f>
        <v>0</v>
      </c>
      <c r="M300" s="9">
        <f t="shared" si="290"/>
        <v>0</v>
      </c>
      <c r="N300" s="9">
        <f t="shared" ref="N300" si="291">N301+N302+N303</f>
        <v>0</v>
      </c>
      <c r="O300" s="72" t="s">
        <v>14</v>
      </c>
      <c r="P300" s="72" t="s">
        <v>14</v>
      </c>
      <c r="Q300" s="72" t="s">
        <v>14</v>
      </c>
      <c r="R300" s="72" t="s">
        <v>14</v>
      </c>
      <c r="S300" s="72" t="s">
        <v>14</v>
      </c>
      <c r="T300" s="72" t="s">
        <v>14</v>
      </c>
      <c r="U300" s="72" t="s">
        <v>14</v>
      </c>
      <c r="V300" s="72" t="s">
        <v>14</v>
      </c>
      <c r="W300" s="72" t="s">
        <v>14</v>
      </c>
      <c r="X300" s="72" t="s">
        <v>14</v>
      </c>
    </row>
    <row r="301" spans="1:24" ht="40.5" customHeight="1">
      <c r="A301" s="63"/>
      <c r="B301" s="75"/>
      <c r="C301" s="68"/>
      <c r="D301" s="68"/>
      <c r="E301" s="69"/>
      <c r="F301" s="41" t="s">
        <v>34</v>
      </c>
      <c r="G301" s="40">
        <f t="shared" si="265"/>
        <v>1609350.72</v>
      </c>
      <c r="H301" s="40">
        <v>0</v>
      </c>
      <c r="I301" s="40">
        <v>466314.8</v>
      </c>
      <c r="J301" s="9">
        <v>1143035.92</v>
      </c>
      <c r="K301" s="9">
        <v>0</v>
      </c>
      <c r="L301" s="9">
        <v>0</v>
      </c>
      <c r="M301" s="9">
        <v>0</v>
      </c>
      <c r="N301" s="9">
        <v>0</v>
      </c>
      <c r="O301" s="73"/>
      <c r="P301" s="73"/>
      <c r="Q301" s="73"/>
      <c r="R301" s="73"/>
      <c r="S301" s="73"/>
      <c r="T301" s="73"/>
      <c r="U301" s="73"/>
      <c r="V301" s="73"/>
      <c r="W301" s="73"/>
      <c r="X301" s="73"/>
    </row>
    <row r="302" spans="1:24" ht="36.75" customHeight="1">
      <c r="A302" s="63"/>
      <c r="B302" s="75"/>
      <c r="C302" s="68"/>
      <c r="D302" s="68"/>
      <c r="E302" s="69"/>
      <c r="F302" s="41" t="s">
        <v>32</v>
      </c>
      <c r="G302" s="40">
        <f t="shared" si="265"/>
        <v>11606000</v>
      </c>
      <c r="H302" s="24">
        <v>0</v>
      </c>
      <c r="I302" s="24">
        <v>4525000</v>
      </c>
      <c r="J302" s="7">
        <v>7081000</v>
      </c>
      <c r="K302" s="7">
        <v>0</v>
      </c>
      <c r="L302" s="7">
        <v>0</v>
      </c>
      <c r="M302" s="7">
        <v>0</v>
      </c>
      <c r="N302" s="7">
        <v>0</v>
      </c>
      <c r="O302" s="73"/>
      <c r="P302" s="73"/>
      <c r="Q302" s="73"/>
      <c r="R302" s="73"/>
      <c r="S302" s="73"/>
      <c r="T302" s="73"/>
      <c r="U302" s="73"/>
      <c r="V302" s="73"/>
      <c r="W302" s="73"/>
      <c r="X302" s="73"/>
    </row>
    <row r="303" spans="1:24" ht="39" customHeight="1">
      <c r="A303" s="63"/>
      <c r="B303" s="75"/>
      <c r="C303" s="68"/>
      <c r="D303" s="68"/>
      <c r="E303" s="69"/>
      <c r="F303" s="42" t="s">
        <v>33</v>
      </c>
      <c r="G303" s="40">
        <f t="shared" si="265"/>
        <v>0</v>
      </c>
      <c r="H303" s="24">
        <v>0</v>
      </c>
      <c r="I303" s="24">
        <v>0</v>
      </c>
      <c r="J303" s="7">
        <v>0</v>
      </c>
      <c r="K303" s="7">
        <v>0</v>
      </c>
      <c r="L303" s="7">
        <v>0</v>
      </c>
      <c r="M303" s="7">
        <v>0</v>
      </c>
      <c r="N303" s="7">
        <v>0</v>
      </c>
      <c r="O303" s="73"/>
      <c r="P303" s="73"/>
      <c r="Q303" s="73"/>
      <c r="R303" s="73"/>
      <c r="S303" s="73"/>
      <c r="T303" s="73"/>
      <c r="U303" s="73"/>
      <c r="V303" s="73"/>
      <c r="W303" s="73"/>
      <c r="X303" s="73"/>
    </row>
    <row r="304" spans="1:24" ht="21.75" customHeight="1">
      <c r="A304" s="62" t="s">
        <v>107</v>
      </c>
      <c r="B304" s="74" t="s">
        <v>242</v>
      </c>
      <c r="C304" s="67" t="s">
        <v>148</v>
      </c>
      <c r="D304" s="67" t="s">
        <v>258</v>
      </c>
      <c r="E304" s="69" t="s">
        <v>31</v>
      </c>
      <c r="F304" s="41" t="s">
        <v>15</v>
      </c>
      <c r="G304" s="40">
        <f t="shared" si="265"/>
        <v>300000</v>
      </c>
      <c r="H304" s="40">
        <f t="shared" ref="H304:N304" si="292">H305</f>
        <v>0</v>
      </c>
      <c r="I304" s="40">
        <f t="shared" si="292"/>
        <v>0</v>
      </c>
      <c r="J304" s="9">
        <f t="shared" si="292"/>
        <v>0</v>
      </c>
      <c r="K304" s="9">
        <f t="shared" si="292"/>
        <v>0</v>
      </c>
      <c r="L304" s="9">
        <f t="shared" si="292"/>
        <v>0</v>
      </c>
      <c r="M304" s="9">
        <f t="shared" si="292"/>
        <v>0</v>
      </c>
      <c r="N304" s="9">
        <f t="shared" si="292"/>
        <v>300000</v>
      </c>
      <c r="O304" s="72" t="s">
        <v>14</v>
      </c>
      <c r="P304" s="72" t="s">
        <v>14</v>
      </c>
      <c r="Q304" s="72" t="s">
        <v>14</v>
      </c>
      <c r="R304" s="72" t="s">
        <v>14</v>
      </c>
      <c r="S304" s="72" t="s">
        <v>14</v>
      </c>
      <c r="T304" s="72" t="s">
        <v>14</v>
      </c>
      <c r="U304" s="72" t="s">
        <v>14</v>
      </c>
      <c r="V304" s="72" t="s">
        <v>14</v>
      </c>
      <c r="W304" s="72" t="s">
        <v>14</v>
      </c>
      <c r="X304" s="72" t="s">
        <v>14</v>
      </c>
    </row>
    <row r="305" spans="1:24" ht="40.5" customHeight="1">
      <c r="A305" s="63"/>
      <c r="B305" s="75"/>
      <c r="C305" s="68"/>
      <c r="D305" s="68"/>
      <c r="E305" s="69"/>
      <c r="F305" s="41" t="s">
        <v>34</v>
      </c>
      <c r="G305" s="40">
        <f t="shared" si="265"/>
        <v>300000</v>
      </c>
      <c r="H305" s="40">
        <v>0</v>
      </c>
      <c r="I305" s="40">
        <v>0</v>
      </c>
      <c r="J305" s="9">
        <v>0</v>
      </c>
      <c r="K305" s="9">
        <v>0</v>
      </c>
      <c r="L305" s="9">
        <v>0</v>
      </c>
      <c r="M305" s="9">
        <v>0</v>
      </c>
      <c r="N305" s="7">
        <v>300000</v>
      </c>
      <c r="O305" s="73"/>
      <c r="P305" s="73"/>
      <c r="Q305" s="73"/>
      <c r="R305" s="73"/>
      <c r="S305" s="73"/>
      <c r="T305" s="73"/>
      <c r="U305" s="73"/>
      <c r="V305" s="73"/>
      <c r="W305" s="73"/>
      <c r="X305" s="73"/>
    </row>
    <row r="306" spans="1:24" ht="39" customHeight="1">
      <c r="A306" s="63"/>
      <c r="B306" s="75"/>
      <c r="C306" s="68"/>
      <c r="D306" s="68"/>
      <c r="E306" s="69"/>
      <c r="F306" s="41" t="s">
        <v>32</v>
      </c>
      <c r="G306" s="40">
        <f t="shared" si="265"/>
        <v>0</v>
      </c>
      <c r="H306" s="24">
        <v>0</v>
      </c>
      <c r="I306" s="24">
        <v>0</v>
      </c>
      <c r="J306" s="7">
        <v>0</v>
      </c>
      <c r="K306" s="7">
        <v>0</v>
      </c>
      <c r="L306" s="7">
        <v>0</v>
      </c>
      <c r="M306" s="7">
        <v>0</v>
      </c>
      <c r="N306" s="7"/>
      <c r="O306" s="73"/>
      <c r="P306" s="73"/>
      <c r="Q306" s="73"/>
      <c r="R306" s="73"/>
      <c r="S306" s="73"/>
      <c r="T306" s="73"/>
      <c r="U306" s="73"/>
      <c r="V306" s="73"/>
      <c r="W306" s="73"/>
      <c r="X306" s="73"/>
    </row>
    <row r="307" spans="1:24" ht="39" customHeight="1">
      <c r="A307" s="63"/>
      <c r="B307" s="75"/>
      <c r="C307" s="68"/>
      <c r="D307" s="68"/>
      <c r="E307" s="69"/>
      <c r="F307" s="42" t="s">
        <v>33</v>
      </c>
      <c r="G307" s="40">
        <f t="shared" si="265"/>
        <v>0</v>
      </c>
      <c r="H307" s="24">
        <v>0</v>
      </c>
      <c r="I307" s="24">
        <v>0</v>
      </c>
      <c r="J307" s="7">
        <v>0</v>
      </c>
      <c r="K307" s="7">
        <v>0</v>
      </c>
      <c r="L307" s="7">
        <v>0</v>
      </c>
      <c r="M307" s="7">
        <v>0</v>
      </c>
      <c r="N307" s="7">
        <v>0</v>
      </c>
      <c r="O307" s="73"/>
      <c r="P307" s="73"/>
      <c r="Q307" s="73"/>
      <c r="R307" s="73"/>
      <c r="S307" s="73"/>
      <c r="T307" s="73"/>
      <c r="U307" s="73"/>
      <c r="V307" s="73"/>
      <c r="W307" s="73"/>
      <c r="X307" s="73"/>
    </row>
    <row r="308" spans="1:24" ht="21.75" customHeight="1">
      <c r="A308" s="62" t="s">
        <v>108</v>
      </c>
      <c r="B308" s="74" t="s">
        <v>241</v>
      </c>
      <c r="C308" s="67" t="s">
        <v>148</v>
      </c>
      <c r="D308" s="67" t="s">
        <v>258</v>
      </c>
      <c r="E308" s="69" t="s">
        <v>31</v>
      </c>
      <c r="F308" s="41" t="s">
        <v>15</v>
      </c>
      <c r="G308" s="40">
        <f t="shared" si="265"/>
        <v>2800000</v>
      </c>
      <c r="H308" s="40">
        <f t="shared" ref="H308:N308" si="293">H309</f>
        <v>0</v>
      </c>
      <c r="I308" s="40">
        <f t="shared" si="293"/>
        <v>0</v>
      </c>
      <c r="J308" s="9">
        <f t="shared" si="293"/>
        <v>0</v>
      </c>
      <c r="K308" s="9">
        <f t="shared" si="293"/>
        <v>0</v>
      </c>
      <c r="L308" s="9">
        <f t="shared" si="293"/>
        <v>1400000</v>
      </c>
      <c r="M308" s="9">
        <f t="shared" si="293"/>
        <v>1400000</v>
      </c>
      <c r="N308" s="9">
        <f t="shared" si="293"/>
        <v>0</v>
      </c>
      <c r="O308" s="72" t="s">
        <v>14</v>
      </c>
      <c r="P308" s="72" t="s">
        <v>14</v>
      </c>
      <c r="Q308" s="72" t="s">
        <v>14</v>
      </c>
      <c r="R308" s="72" t="s">
        <v>14</v>
      </c>
      <c r="S308" s="72" t="s">
        <v>14</v>
      </c>
      <c r="T308" s="72" t="s">
        <v>14</v>
      </c>
      <c r="U308" s="72" t="s">
        <v>14</v>
      </c>
      <c r="V308" s="72" t="s">
        <v>14</v>
      </c>
      <c r="W308" s="72" t="s">
        <v>14</v>
      </c>
      <c r="X308" s="72" t="s">
        <v>14</v>
      </c>
    </row>
    <row r="309" spans="1:24" ht="40.5" customHeight="1">
      <c r="A309" s="63"/>
      <c r="B309" s="75"/>
      <c r="C309" s="68"/>
      <c r="D309" s="68"/>
      <c r="E309" s="69"/>
      <c r="F309" s="41" t="s">
        <v>34</v>
      </c>
      <c r="G309" s="40">
        <f t="shared" si="265"/>
        <v>2800000</v>
      </c>
      <c r="H309" s="40">
        <v>0</v>
      </c>
      <c r="I309" s="40">
        <v>0</v>
      </c>
      <c r="J309" s="9">
        <v>0</v>
      </c>
      <c r="K309" s="9">
        <v>0</v>
      </c>
      <c r="L309" s="9">
        <v>1400000</v>
      </c>
      <c r="M309" s="9">
        <v>1400000</v>
      </c>
      <c r="N309" s="9">
        <v>0</v>
      </c>
      <c r="O309" s="73"/>
      <c r="P309" s="73"/>
      <c r="Q309" s="73"/>
      <c r="R309" s="73"/>
      <c r="S309" s="73"/>
      <c r="T309" s="73"/>
      <c r="U309" s="73"/>
      <c r="V309" s="73"/>
      <c r="W309" s="73"/>
      <c r="X309" s="73"/>
    </row>
    <row r="310" spans="1:24" ht="39" customHeight="1">
      <c r="A310" s="63"/>
      <c r="B310" s="75"/>
      <c r="C310" s="68"/>
      <c r="D310" s="68"/>
      <c r="E310" s="69"/>
      <c r="F310" s="41" t="s">
        <v>32</v>
      </c>
      <c r="G310" s="40">
        <f t="shared" si="265"/>
        <v>0</v>
      </c>
      <c r="H310" s="24">
        <v>0</v>
      </c>
      <c r="I310" s="24">
        <v>0</v>
      </c>
      <c r="J310" s="7">
        <v>0</v>
      </c>
      <c r="K310" s="7">
        <v>0</v>
      </c>
      <c r="L310" s="7">
        <v>0</v>
      </c>
      <c r="M310" s="7">
        <v>0</v>
      </c>
      <c r="N310" s="7">
        <v>0</v>
      </c>
      <c r="O310" s="73"/>
      <c r="P310" s="73"/>
      <c r="Q310" s="73"/>
      <c r="R310" s="73"/>
      <c r="S310" s="73"/>
      <c r="T310" s="73"/>
      <c r="U310" s="73"/>
      <c r="V310" s="73"/>
      <c r="W310" s="73"/>
      <c r="X310" s="73"/>
    </row>
    <row r="311" spans="1:24" ht="39" customHeight="1">
      <c r="A311" s="63"/>
      <c r="B311" s="75"/>
      <c r="C311" s="68"/>
      <c r="D311" s="68"/>
      <c r="E311" s="69"/>
      <c r="F311" s="42" t="s">
        <v>33</v>
      </c>
      <c r="G311" s="40">
        <f t="shared" si="265"/>
        <v>0</v>
      </c>
      <c r="H311" s="24">
        <v>0</v>
      </c>
      <c r="I311" s="24">
        <v>0</v>
      </c>
      <c r="J311" s="7">
        <v>0</v>
      </c>
      <c r="K311" s="7">
        <v>0</v>
      </c>
      <c r="L311" s="7">
        <v>0</v>
      </c>
      <c r="M311" s="7">
        <v>0</v>
      </c>
      <c r="N311" s="7">
        <v>0</v>
      </c>
      <c r="O311" s="73"/>
      <c r="P311" s="73"/>
      <c r="Q311" s="73"/>
      <c r="R311" s="73"/>
      <c r="S311" s="73"/>
      <c r="T311" s="73"/>
      <c r="U311" s="73"/>
      <c r="V311" s="73"/>
      <c r="W311" s="73"/>
      <c r="X311" s="73"/>
    </row>
    <row r="312" spans="1:24" ht="21.75" customHeight="1">
      <c r="A312" s="62" t="s">
        <v>109</v>
      </c>
      <c r="B312" s="74" t="s">
        <v>240</v>
      </c>
      <c r="C312" s="67" t="s">
        <v>148</v>
      </c>
      <c r="D312" s="67" t="s">
        <v>258</v>
      </c>
      <c r="E312" s="69" t="s">
        <v>31</v>
      </c>
      <c r="F312" s="41" t="s">
        <v>15</v>
      </c>
      <c r="G312" s="40">
        <f t="shared" si="265"/>
        <v>1200000</v>
      </c>
      <c r="H312" s="40">
        <f t="shared" ref="H312:N312" si="294">H313</f>
        <v>0</v>
      </c>
      <c r="I312" s="40">
        <f t="shared" si="294"/>
        <v>0</v>
      </c>
      <c r="J312" s="9">
        <f t="shared" si="294"/>
        <v>0</v>
      </c>
      <c r="K312" s="9">
        <f t="shared" si="294"/>
        <v>0</v>
      </c>
      <c r="L312" s="9">
        <f t="shared" si="294"/>
        <v>0</v>
      </c>
      <c r="M312" s="9">
        <f t="shared" si="294"/>
        <v>0</v>
      </c>
      <c r="N312" s="9">
        <f t="shared" si="294"/>
        <v>1200000</v>
      </c>
      <c r="O312" s="72" t="s">
        <v>14</v>
      </c>
      <c r="P312" s="72" t="s">
        <v>14</v>
      </c>
      <c r="Q312" s="72" t="s">
        <v>14</v>
      </c>
      <c r="R312" s="72" t="s">
        <v>14</v>
      </c>
      <c r="S312" s="72" t="s">
        <v>14</v>
      </c>
      <c r="T312" s="72" t="s">
        <v>14</v>
      </c>
      <c r="U312" s="72" t="s">
        <v>14</v>
      </c>
      <c r="V312" s="72" t="s">
        <v>14</v>
      </c>
      <c r="W312" s="72" t="s">
        <v>14</v>
      </c>
      <c r="X312" s="72" t="s">
        <v>14</v>
      </c>
    </row>
    <row r="313" spans="1:24" ht="40.5" customHeight="1">
      <c r="A313" s="63"/>
      <c r="B313" s="75"/>
      <c r="C313" s="68"/>
      <c r="D313" s="68"/>
      <c r="E313" s="69"/>
      <c r="F313" s="41" t="s">
        <v>34</v>
      </c>
      <c r="G313" s="40">
        <f t="shared" si="265"/>
        <v>1200000</v>
      </c>
      <c r="H313" s="40">
        <v>0</v>
      </c>
      <c r="I313" s="40">
        <v>0</v>
      </c>
      <c r="J313" s="9">
        <v>0</v>
      </c>
      <c r="K313" s="9">
        <v>0</v>
      </c>
      <c r="L313" s="9">
        <v>0</v>
      </c>
      <c r="M313" s="9">
        <v>0</v>
      </c>
      <c r="N313" s="9">
        <v>1200000</v>
      </c>
      <c r="O313" s="73"/>
      <c r="P313" s="73"/>
      <c r="Q313" s="73"/>
      <c r="R313" s="73"/>
      <c r="S313" s="73"/>
      <c r="T313" s="73"/>
      <c r="U313" s="73"/>
      <c r="V313" s="73"/>
      <c r="W313" s="73"/>
      <c r="X313" s="73"/>
    </row>
    <row r="314" spans="1:24" ht="36.75" customHeight="1">
      <c r="A314" s="63"/>
      <c r="B314" s="75"/>
      <c r="C314" s="68"/>
      <c r="D314" s="68"/>
      <c r="E314" s="69"/>
      <c r="F314" s="41" t="s">
        <v>32</v>
      </c>
      <c r="G314" s="40">
        <f t="shared" si="265"/>
        <v>0</v>
      </c>
      <c r="H314" s="24">
        <v>0</v>
      </c>
      <c r="I314" s="24">
        <v>0</v>
      </c>
      <c r="J314" s="7">
        <v>0</v>
      </c>
      <c r="K314" s="7">
        <v>0</v>
      </c>
      <c r="L314" s="7">
        <v>0</v>
      </c>
      <c r="M314" s="7">
        <v>0</v>
      </c>
      <c r="N314" s="7">
        <v>0</v>
      </c>
      <c r="O314" s="73"/>
      <c r="P314" s="73"/>
      <c r="Q314" s="73"/>
      <c r="R314" s="73"/>
      <c r="S314" s="73"/>
      <c r="T314" s="73"/>
      <c r="U314" s="73"/>
      <c r="V314" s="73"/>
      <c r="W314" s="73"/>
      <c r="X314" s="73"/>
    </row>
    <row r="315" spans="1:24" ht="39" customHeight="1">
      <c r="A315" s="63"/>
      <c r="B315" s="75"/>
      <c r="C315" s="68"/>
      <c r="D315" s="68"/>
      <c r="E315" s="69"/>
      <c r="F315" s="42" t="s">
        <v>33</v>
      </c>
      <c r="G315" s="40">
        <f t="shared" si="265"/>
        <v>0</v>
      </c>
      <c r="H315" s="24">
        <v>0</v>
      </c>
      <c r="I315" s="24">
        <v>0</v>
      </c>
      <c r="J315" s="7">
        <v>0</v>
      </c>
      <c r="K315" s="7">
        <v>0</v>
      </c>
      <c r="L315" s="7">
        <v>0</v>
      </c>
      <c r="M315" s="7">
        <v>0</v>
      </c>
      <c r="N315" s="7">
        <v>0</v>
      </c>
      <c r="O315" s="73"/>
      <c r="P315" s="73"/>
      <c r="Q315" s="73"/>
      <c r="R315" s="73"/>
      <c r="S315" s="73"/>
      <c r="T315" s="73"/>
      <c r="U315" s="73"/>
      <c r="V315" s="73"/>
      <c r="W315" s="73"/>
      <c r="X315" s="73"/>
    </row>
    <row r="316" spans="1:24" ht="21.75" customHeight="1">
      <c r="A316" s="62" t="s">
        <v>110</v>
      </c>
      <c r="B316" s="74" t="s">
        <v>244</v>
      </c>
      <c r="C316" s="67" t="s">
        <v>148</v>
      </c>
      <c r="D316" s="67" t="s">
        <v>258</v>
      </c>
      <c r="E316" s="69" t="s">
        <v>31</v>
      </c>
      <c r="F316" s="41" t="s">
        <v>15</v>
      </c>
      <c r="G316" s="40">
        <f t="shared" si="265"/>
        <v>600000</v>
      </c>
      <c r="H316" s="40">
        <f t="shared" ref="H316:N316" si="295">H317</f>
        <v>0</v>
      </c>
      <c r="I316" s="40">
        <f t="shared" si="295"/>
        <v>0</v>
      </c>
      <c r="J316" s="9">
        <f t="shared" si="295"/>
        <v>0</v>
      </c>
      <c r="K316" s="9">
        <f t="shared" si="295"/>
        <v>0</v>
      </c>
      <c r="L316" s="9">
        <f t="shared" si="295"/>
        <v>300000</v>
      </c>
      <c r="M316" s="9">
        <f t="shared" si="295"/>
        <v>300000</v>
      </c>
      <c r="N316" s="9">
        <f t="shared" si="295"/>
        <v>0</v>
      </c>
      <c r="O316" s="72" t="s">
        <v>14</v>
      </c>
      <c r="P316" s="72" t="s">
        <v>14</v>
      </c>
      <c r="Q316" s="72" t="s">
        <v>14</v>
      </c>
      <c r="R316" s="72" t="s">
        <v>14</v>
      </c>
      <c r="S316" s="72" t="s">
        <v>14</v>
      </c>
      <c r="T316" s="72" t="s">
        <v>14</v>
      </c>
      <c r="U316" s="72" t="s">
        <v>14</v>
      </c>
      <c r="V316" s="72" t="s">
        <v>14</v>
      </c>
      <c r="W316" s="72" t="s">
        <v>14</v>
      </c>
      <c r="X316" s="72" t="s">
        <v>14</v>
      </c>
    </row>
    <row r="317" spans="1:24" ht="40.5" customHeight="1">
      <c r="A317" s="63"/>
      <c r="B317" s="75"/>
      <c r="C317" s="68"/>
      <c r="D317" s="68"/>
      <c r="E317" s="69"/>
      <c r="F317" s="41" t="s">
        <v>34</v>
      </c>
      <c r="G317" s="40">
        <f t="shared" si="265"/>
        <v>600000</v>
      </c>
      <c r="H317" s="40">
        <v>0</v>
      </c>
      <c r="I317" s="40">
        <v>0</v>
      </c>
      <c r="J317" s="9">
        <v>0</v>
      </c>
      <c r="K317" s="9">
        <v>0</v>
      </c>
      <c r="L317" s="9">
        <v>300000</v>
      </c>
      <c r="M317" s="9">
        <v>300000</v>
      </c>
      <c r="N317" s="9">
        <v>0</v>
      </c>
      <c r="O317" s="73"/>
      <c r="P317" s="73"/>
      <c r="Q317" s="73"/>
      <c r="R317" s="73"/>
      <c r="S317" s="73"/>
      <c r="T317" s="73"/>
      <c r="U317" s="73"/>
      <c r="V317" s="73"/>
      <c r="W317" s="73"/>
      <c r="X317" s="73"/>
    </row>
    <row r="318" spans="1:24" ht="33.75" customHeight="1">
      <c r="A318" s="63"/>
      <c r="B318" s="75"/>
      <c r="C318" s="68"/>
      <c r="D318" s="68"/>
      <c r="E318" s="69"/>
      <c r="F318" s="41" t="s">
        <v>32</v>
      </c>
      <c r="G318" s="40">
        <f t="shared" si="265"/>
        <v>0</v>
      </c>
      <c r="H318" s="24">
        <v>0</v>
      </c>
      <c r="I318" s="24">
        <v>0</v>
      </c>
      <c r="J318" s="7">
        <v>0</v>
      </c>
      <c r="K318" s="7">
        <v>0</v>
      </c>
      <c r="L318" s="7">
        <v>0</v>
      </c>
      <c r="M318" s="7">
        <v>0</v>
      </c>
      <c r="N318" s="7">
        <v>0</v>
      </c>
      <c r="O318" s="73"/>
      <c r="P318" s="73"/>
      <c r="Q318" s="73"/>
      <c r="R318" s="73"/>
      <c r="S318" s="73"/>
      <c r="T318" s="73"/>
      <c r="U318" s="73"/>
      <c r="V318" s="73"/>
      <c r="W318" s="73"/>
      <c r="X318" s="73"/>
    </row>
    <row r="319" spans="1:24" ht="39" customHeight="1">
      <c r="A319" s="63"/>
      <c r="B319" s="75"/>
      <c r="C319" s="68"/>
      <c r="D319" s="68"/>
      <c r="E319" s="69"/>
      <c r="F319" s="42" t="s">
        <v>33</v>
      </c>
      <c r="G319" s="40">
        <f t="shared" si="265"/>
        <v>0</v>
      </c>
      <c r="H319" s="24">
        <v>0</v>
      </c>
      <c r="I319" s="24">
        <v>0</v>
      </c>
      <c r="J319" s="7">
        <v>0</v>
      </c>
      <c r="K319" s="7">
        <v>0</v>
      </c>
      <c r="L319" s="7">
        <v>0</v>
      </c>
      <c r="M319" s="7">
        <v>0</v>
      </c>
      <c r="N319" s="7">
        <v>0</v>
      </c>
      <c r="O319" s="73"/>
      <c r="P319" s="73"/>
      <c r="Q319" s="73"/>
      <c r="R319" s="73"/>
      <c r="S319" s="73"/>
      <c r="T319" s="73"/>
      <c r="U319" s="73"/>
      <c r="V319" s="73"/>
      <c r="W319" s="73"/>
      <c r="X319" s="73"/>
    </row>
    <row r="320" spans="1:24" ht="21.75" customHeight="1">
      <c r="A320" s="62" t="s">
        <v>144</v>
      </c>
      <c r="B320" s="74" t="s">
        <v>239</v>
      </c>
      <c r="C320" s="67" t="s">
        <v>148</v>
      </c>
      <c r="D320" s="67" t="s">
        <v>258</v>
      </c>
      <c r="E320" s="69" t="s">
        <v>31</v>
      </c>
      <c r="F320" s="41" t="s">
        <v>15</v>
      </c>
      <c r="G320" s="40">
        <f t="shared" si="265"/>
        <v>369685.37</v>
      </c>
      <c r="H320" s="40">
        <f t="shared" ref="H320:N320" si="296">H321</f>
        <v>0</v>
      </c>
      <c r="I320" s="40">
        <f t="shared" si="296"/>
        <v>0</v>
      </c>
      <c r="J320" s="9">
        <f t="shared" si="296"/>
        <v>0</v>
      </c>
      <c r="K320" s="9">
        <f t="shared" si="296"/>
        <v>369685.37</v>
      </c>
      <c r="L320" s="9">
        <f t="shared" si="296"/>
        <v>0</v>
      </c>
      <c r="M320" s="9">
        <f t="shared" si="296"/>
        <v>0</v>
      </c>
      <c r="N320" s="9">
        <f t="shared" si="296"/>
        <v>0</v>
      </c>
      <c r="O320" s="72" t="s">
        <v>14</v>
      </c>
      <c r="P320" s="72" t="s">
        <v>14</v>
      </c>
      <c r="Q320" s="72" t="s">
        <v>14</v>
      </c>
      <c r="R320" s="72" t="s">
        <v>14</v>
      </c>
      <c r="S320" s="72" t="s">
        <v>14</v>
      </c>
      <c r="T320" s="72" t="s">
        <v>14</v>
      </c>
      <c r="U320" s="72" t="s">
        <v>14</v>
      </c>
      <c r="V320" s="72" t="s">
        <v>14</v>
      </c>
      <c r="W320" s="72" t="s">
        <v>14</v>
      </c>
      <c r="X320" s="72" t="s">
        <v>14</v>
      </c>
    </row>
    <row r="321" spans="1:24" ht="40.5" customHeight="1">
      <c r="A321" s="63"/>
      <c r="B321" s="75"/>
      <c r="C321" s="68"/>
      <c r="D321" s="68"/>
      <c r="E321" s="69"/>
      <c r="F321" s="41" t="s">
        <v>34</v>
      </c>
      <c r="G321" s="40">
        <f t="shared" si="265"/>
        <v>369685.37</v>
      </c>
      <c r="H321" s="40">
        <v>0</v>
      </c>
      <c r="I321" s="40">
        <v>0</v>
      </c>
      <c r="J321" s="9">
        <v>0</v>
      </c>
      <c r="K321" s="9">
        <v>369685.37</v>
      </c>
      <c r="L321" s="9">
        <v>0</v>
      </c>
      <c r="M321" s="9">
        <v>0</v>
      </c>
      <c r="N321" s="9">
        <v>0</v>
      </c>
      <c r="O321" s="73"/>
      <c r="P321" s="73"/>
      <c r="Q321" s="73"/>
      <c r="R321" s="73"/>
      <c r="S321" s="73"/>
      <c r="T321" s="73"/>
      <c r="U321" s="73"/>
      <c r="V321" s="73"/>
      <c r="W321" s="73"/>
      <c r="X321" s="73"/>
    </row>
    <row r="322" spans="1:24" ht="33.75" customHeight="1">
      <c r="A322" s="63"/>
      <c r="B322" s="75"/>
      <c r="C322" s="68"/>
      <c r="D322" s="68"/>
      <c r="E322" s="69"/>
      <c r="F322" s="41" t="s">
        <v>32</v>
      </c>
      <c r="G322" s="40">
        <f t="shared" si="265"/>
        <v>0</v>
      </c>
      <c r="H322" s="24">
        <v>0</v>
      </c>
      <c r="I322" s="24">
        <v>0</v>
      </c>
      <c r="J322" s="7">
        <v>0</v>
      </c>
      <c r="K322" s="7">
        <v>0</v>
      </c>
      <c r="L322" s="7">
        <v>0</v>
      </c>
      <c r="M322" s="7">
        <v>0</v>
      </c>
      <c r="N322" s="7">
        <v>0</v>
      </c>
      <c r="O322" s="73"/>
      <c r="P322" s="73"/>
      <c r="Q322" s="73"/>
      <c r="R322" s="73"/>
      <c r="S322" s="73"/>
      <c r="T322" s="73"/>
      <c r="U322" s="73"/>
      <c r="V322" s="73"/>
      <c r="W322" s="73"/>
      <c r="X322" s="73"/>
    </row>
    <row r="323" spans="1:24" ht="39" customHeight="1">
      <c r="A323" s="63"/>
      <c r="B323" s="75"/>
      <c r="C323" s="68"/>
      <c r="D323" s="68"/>
      <c r="E323" s="69"/>
      <c r="F323" s="42" t="s">
        <v>33</v>
      </c>
      <c r="G323" s="40">
        <f t="shared" si="265"/>
        <v>0</v>
      </c>
      <c r="H323" s="24">
        <v>0</v>
      </c>
      <c r="I323" s="24">
        <v>0</v>
      </c>
      <c r="J323" s="7">
        <v>0</v>
      </c>
      <c r="K323" s="7">
        <v>0</v>
      </c>
      <c r="L323" s="7">
        <v>0</v>
      </c>
      <c r="M323" s="7">
        <v>0</v>
      </c>
      <c r="N323" s="7">
        <v>0</v>
      </c>
      <c r="O323" s="73"/>
      <c r="P323" s="73"/>
      <c r="Q323" s="73"/>
      <c r="R323" s="73"/>
      <c r="S323" s="73"/>
      <c r="T323" s="73"/>
      <c r="U323" s="73"/>
      <c r="V323" s="73"/>
      <c r="W323" s="73"/>
      <c r="X323" s="73"/>
    </row>
    <row r="324" spans="1:24" ht="21.75" customHeight="1">
      <c r="A324" s="62" t="s">
        <v>145</v>
      </c>
      <c r="B324" s="74" t="s">
        <v>247</v>
      </c>
      <c r="C324" s="67" t="s">
        <v>148</v>
      </c>
      <c r="D324" s="67" t="s">
        <v>258</v>
      </c>
      <c r="E324" s="69" t="s">
        <v>31</v>
      </c>
      <c r="F324" s="41" t="s">
        <v>15</v>
      </c>
      <c r="G324" s="40">
        <f t="shared" si="265"/>
        <v>0</v>
      </c>
      <c r="H324" s="40">
        <f t="shared" ref="H324:L324" si="297">H325+H326+H327</f>
        <v>0</v>
      </c>
      <c r="I324" s="40">
        <f t="shared" si="297"/>
        <v>0</v>
      </c>
      <c r="J324" s="9">
        <f t="shared" si="297"/>
        <v>0</v>
      </c>
      <c r="K324" s="9">
        <f t="shared" si="297"/>
        <v>0</v>
      </c>
      <c r="L324" s="9">
        <f t="shared" si="297"/>
        <v>0</v>
      </c>
      <c r="M324" s="9">
        <f t="shared" ref="M324:N324" si="298">M325+M326+M327</f>
        <v>0</v>
      </c>
      <c r="N324" s="9">
        <f t="shared" si="298"/>
        <v>0</v>
      </c>
      <c r="O324" s="72" t="s">
        <v>14</v>
      </c>
      <c r="P324" s="72" t="s">
        <v>14</v>
      </c>
      <c r="Q324" s="72" t="s">
        <v>14</v>
      </c>
      <c r="R324" s="72" t="s">
        <v>14</v>
      </c>
      <c r="S324" s="72" t="s">
        <v>14</v>
      </c>
      <c r="T324" s="72" t="s">
        <v>14</v>
      </c>
      <c r="U324" s="72" t="s">
        <v>14</v>
      </c>
      <c r="V324" s="72" t="s">
        <v>14</v>
      </c>
      <c r="W324" s="72" t="s">
        <v>14</v>
      </c>
      <c r="X324" s="72" t="s">
        <v>14</v>
      </c>
    </row>
    <row r="325" spans="1:24" ht="40.5" customHeight="1">
      <c r="A325" s="63"/>
      <c r="B325" s="75"/>
      <c r="C325" s="68"/>
      <c r="D325" s="68"/>
      <c r="E325" s="69"/>
      <c r="F325" s="41" t="s">
        <v>34</v>
      </c>
      <c r="G325" s="40">
        <f t="shared" si="265"/>
        <v>0</v>
      </c>
      <c r="H325" s="40">
        <v>0</v>
      </c>
      <c r="I325" s="40">
        <v>0</v>
      </c>
      <c r="J325" s="9">
        <v>0</v>
      </c>
      <c r="K325" s="9">
        <v>0</v>
      </c>
      <c r="L325" s="9">
        <v>0</v>
      </c>
      <c r="M325" s="9">
        <v>0</v>
      </c>
      <c r="N325" s="9">
        <v>0</v>
      </c>
      <c r="O325" s="73"/>
      <c r="P325" s="73"/>
      <c r="Q325" s="73"/>
      <c r="R325" s="73"/>
      <c r="S325" s="73"/>
      <c r="T325" s="73"/>
      <c r="U325" s="73"/>
      <c r="V325" s="73"/>
      <c r="W325" s="73"/>
      <c r="X325" s="73"/>
    </row>
    <row r="326" spans="1:24" ht="33.75" customHeight="1">
      <c r="A326" s="63"/>
      <c r="B326" s="75"/>
      <c r="C326" s="68"/>
      <c r="D326" s="68"/>
      <c r="E326" s="69"/>
      <c r="F326" s="41" t="s">
        <v>32</v>
      </c>
      <c r="G326" s="40">
        <f t="shared" si="265"/>
        <v>0</v>
      </c>
      <c r="H326" s="24">
        <v>0</v>
      </c>
      <c r="I326" s="24">
        <v>0</v>
      </c>
      <c r="J326" s="7">
        <v>0</v>
      </c>
      <c r="K326" s="7">
        <v>0</v>
      </c>
      <c r="L326" s="7">
        <v>0</v>
      </c>
      <c r="M326" s="7">
        <v>0</v>
      </c>
      <c r="N326" s="7">
        <v>0</v>
      </c>
      <c r="O326" s="73"/>
      <c r="P326" s="73"/>
      <c r="Q326" s="73"/>
      <c r="R326" s="73"/>
      <c r="S326" s="73"/>
      <c r="T326" s="73"/>
      <c r="U326" s="73"/>
      <c r="V326" s="73"/>
      <c r="W326" s="73"/>
      <c r="X326" s="73"/>
    </row>
    <row r="327" spans="1:24" ht="39" customHeight="1">
      <c r="A327" s="63"/>
      <c r="B327" s="75"/>
      <c r="C327" s="68"/>
      <c r="D327" s="68"/>
      <c r="E327" s="69"/>
      <c r="F327" s="42" t="s">
        <v>33</v>
      </c>
      <c r="G327" s="40">
        <f t="shared" si="265"/>
        <v>0</v>
      </c>
      <c r="H327" s="24">
        <v>0</v>
      </c>
      <c r="I327" s="24">
        <v>0</v>
      </c>
      <c r="J327" s="7">
        <v>0</v>
      </c>
      <c r="K327" s="7">
        <v>0</v>
      </c>
      <c r="L327" s="7">
        <v>0</v>
      </c>
      <c r="M327" s="7">
        <v>0</v>
      </c>
      <c r="N327" s="7">
        <v>0</v>
      </c>
      <c r="O327" s="73"/>
      <c r="P327" s="73"/>
      <c r="Q327" s="73"/>
      <c r="R327" s="73"/>
      <c r="S327" s="73"/>
      <c r="T327" s="73"/>
      <c r="U327" s="73"/>
      <c r="V327" s="73"/>
      <c r="W327" s="73"/>
      <c r="X327" s="73"/>
    </row>
    <row r="328" spans="1:24" ht="21.75" customHeight="1">
      <c r="A328" s="62" t="s">
        <v>168</v>
      </c>
      <c r="B328" s="74" t="s">
        <v>248</v>
      </c>
      <c r="C328" s="67" t="s">
        <v>148</v>
      </c>
      <c r="D328" s="67" t="s">
        <v>258</v>
      </c>
      <c r="E328" s="69" t="s">
        <v>31</v>
      </c>
      <c r="F328" s="41" t="s">
        <v>15</v>
      </c>
      <c r="G328" s="40">
        <f t="shared" si="265"/>
        <v>0</v>
      </c>
      <c r="H328" s="40">
        <f t="shared" ref="H328:L328" si="299">H329+H330+H331</f>
        <v>0</v>
      </c>
      <c r="I328" s="40">
        <f t="shared" si="299"/>
        <v>0</v>
      </c>
      <c r="J328" s="9">
        <f t="shared" si="299"/>
        <v>0</v>
      </c>
      <c r="K328" s="9">
        <f t="shared" si="299"/>
        <v>0</v>
      </c>
      <c r="L328" s="9">
        <f t="shared" si="299"/>
        <v>0</v>
      </c>
      <c r="M328" s="9">
        <f t="shared" ref="M328:N328" si="300">M329+M330+M331</f>
        <v>0</v>
      </c>
      <c r="N328" s="9">
        <f t="shared" si="300"/>
        <v>0</v>
      </c>
      <c r="O328" s="72" t="s">
        <v>14</v>
      </c>
      <c r="P328" s="72" t="s">
        <v>14</v>
      </c>
      <c r="Q328" s="72" t="s">
        <v>14</v>
      </c>
      <c r="R328" s="72" t="s">
        <v>14</v>
      </c>
      <c r="S328" s="72" t="s">
        <v>14</v>
      </c>
      <c r="T328" s="72" t="s">
        <v>14</v>
      </c>
      <c r="U328" s="72" t="s">
        <v>14</v>
      </c>
      <c r="V328" s="72" t="s">
        <v>14</v>
      </c>
      <c r="W328" s="72" t="s">
        <v>14</v>
      </c>
      <c r="X328" s="72" t="s">
        <v>14</v>
      </c>
    </row>
    <row r="329" spans="1:24" ht="40.5" customHeight="1">
      <c r="A329" s="63"/>
      <c r="B329" s="75"/>
      <c r="C329" s="68"/>
      <c r="D329" s="68"/>
      <c r="E329" s="69"/>
      <c r="F329" s="41" t="s">
        <v>34</v>
      </c>
      <c r="G329" s="40">
        <f t="shared" si="265"/>
        <v>0</v>
      </c>
      <c r="H329" s="40">
        <v>0</v>
      </c>
      <c r="I329" s="40">
        <v>0</v>
      </c>
      <c r="J329" s="9">
        <v>0</v>
      </c>
      <c r="K329" s="9">
        <v>0</v>
      </c>
      <c r="L329" s="9">
        <v>0</v>
      </c>
      <c r="M329" s="9">
        <v>0</v>
      </c>
      <c r="N329" s="9">
        <v>0</v>
      </c>
      <c r="O329" s="73"/>
      <c r="P329" s="73"/>
      <c r="Q329" s="73"/>
      <c r="R329" s="73"/>
      <c r="S329" s="73"/>
      <c r="T329" s="73"/>
      <c r="U329" s="73"/>
      <c r="V329" s="73"/>
      <c r="W329" s="73"/>
      <c r="X329" s="73"/>
    </row>
    <row r="330" spans="1:24" ht="33.75" customHeight="1">
      <c r="A330" s="63"/>
      <c r="B330" s="75"/>
      <c r="C330" s="68"/>
      <c r="D330" s="68"/>
      <c r="E330" s="69"/>
      <c r="F330" s="41" t="s">
        <v>32</v>
      </c>
      <c r="G330" s="40">
        <f t="shared" si="265"/>
        <v>0</v>
      </c>
      <c r="H330" s="24">
        <v>0</v>
      </c>
      <c r="I330" s="24">
        <v>0</v>
      </c>
      <c r="J330" s="7">
        <v>0</v>
      </c>
      <c r="K330" s="7">
        <v>0</v>
      </c>
      <c r="L330" s="7">
        <v>0</v>
      </c>
      <c r="M330" s="7">
        <v>0</v>
      </c>
      <c r="N330" s="7">
        <v>0</v>
      </c>
      <c r="O330" s="73"/>
      <c r="P330" s="73"/>
      <c r="Q330" s="73"/>
      <c r="R330" s="73"/>
      <c r="S330" s="73"/>
      <c r="T330" s="73"/>
      <c r="U330" s="73"/>
      <c r="V330" s="73"/>
      <c r="W330" s="73"/>
      <c r="X330" s="73"/>
    </row>
    <row r="331" spans="1:24" ht="39" customHeight="1">
      <c r="A331" s="63"/>
      <c r="B331" s="75"/>
      <c r="C331" s="68"/>
      <c r="D331" s="68"/>
      <c r="E331" s="69"/>
      <c r="F331" s="42" t="s">
        <v>33</v>
      </c>
      <c r="G331" s="40">
        <f t="shared" si="265"/>
        <v>0</v>
      </c>
      <c r="H331" s="24">
        <v>0</v>
      </c>
      <c r="I331" s="24">
        <v>0</v>
      </c>
      <c r="J331" s="7">
        <v>0</v>
      </c>
      <c r="K331" s="7">
        <v>0</v>
      </c>
      <c r="L331" s="7">
        <v>0</v>
      </c>
      <c r="M331" s="7">
        <v>0</v>
      </c>
      <c r="N331" s="7">
        <v>0</v>
      </c>
      <c r="O331" s="73"/>
      <c r="P331" s="73"/>
      <c r="Q331" s="73"/>
      <c r="R331" s="73"/>
      <c r="S331" s="73"/>
      <c r="T331" s="73"/>
      <c r="U331" s="73"/>
      <c r="V331" s="73"/>
      <c r="W331" s="73"/>
      <c r="X331" s="73"/>
    </row>
    <row r="332" spans="1:24" ht="21.75" customHeight="1">
      <c r="A332" s="62" t="s">
        <v>169</v>
      </c>
      <c r="B332" s="74" t="s">
        <v>249</v>
      </c>
      <c r="C332" s="67" t="s">
        <v>148</v>
      </c>
      <c r="D332" s="67" t="s">
        <v>258</v>
      </c>
      <c r="E332" s="69" t="s">
        <v>31</v>
      </c>
      <c r="F332" s="41" t="s">
        <v>15</v>
      </c>
      <c r="G332" s="40">
        <f t="shared" ref="G332:G427" si="301">SUM(H332:N332)</f>
        <v>0</v>
      </c>
      <c r="H332" s="40">
        <f t="shared" ref="H332:L332" si="302">H333+H334+H335</f>
        <v>0</v>
      </c>
      <c r="I332" s="40">
        <f t="shared" si="302"/>
        <v>0</v>
      </c>
      <c r="J332" s="9">
        <f t="shared" si="302"/>
        <v>0</v>
      </c>
      <c r="K332" s="9">
        <f t="shared" si="302"/>
        <v>0</v>
      </c>
      <c r="L332" s="9">
        <f t="shared" si="302"/>
        <v>0</v>
      </c>
      <c r="M332" s="9">
        <f t="shared" ref="M332:N332" si="303">M333+M334+M335</f>
        <v>0</v>
      </c>
      <c r="N332" s="9">
        <f t="shared" si="303"/>
        <v>0</v>
      </c>
      <c r="O332" s="72" t="s">
        <v>14</v>
      </c>
      <c r="P332" s="72" t="s">
        <v>14</v>
      </c>
      <c r="Q332" s="72" t="s">
        <v>14</v>
      </c>
      <c r="R332" s="72" t="s">
        <v>14</v>
      </c>
      <c r="S332" s="72" t="s">
        <v>14</v>
      </c>
      <c r="T332" s="72" t="s">
        <v>14</v>
      </c>
      <c r="U332" s="72" t="s">
        <v>14</v>
      </c>
      <c r="V332" s="72" t="s">
        <v>14</v>
      </c>
      <c r="W332" s="72" t="s">
        <v>14</v>
      </c>
      <c r="X332" s="72" t="s">
        <v>14</v>
      </c>
    </row>
    <row r="333" spans="1:24" ht="40.5" customHeight="1">
      <c r="A333" s="63"/>
      <c r="B333" s="75"/>
      <c r="C333" s="68"/>
      <c r="D333" s="68"/>
      <c r="E333" s="69"/>
      <c r="F333" s="41" t="s">
        <v>34</v>
      </c>
      <c r="G333" s="40">
        <f t="shared" si="301"/>
        <v>0</v>
      </c>
      <c r="H333" s="40">
        <v>0</v>
      </c>
      <c r="I333" s="40">
        <v>0</v>
      </c>
      <c r="J333" s="9">
        <v>0</v>
      </c>
      <c r="K333" s="9">
        <v>0</v>
      </c>
      <c r="L333" s="9">
        <v>0</v>
      </c>
      <c r="M333" s="9">
        <v>0</v>
      </c>
      <c r="N333" s="9">
        <v>0</v>
      </c>
      <c r="O333" s="73"/>
      <c r="P333" s="73"/>
      <c r="Q333" s="73"/>
      <c r="R333" s="73"/>
      <c r="S333" s="73"/>
      <c r="T333" s="73"/>
      <c r="U333" s="73"/>
      <c r="V333" s="73"/>
      <c r="W333" s="73"/>
      <c r="X333" s="73"/>
    </row>
    <row r="334" spans="1:24" ht="33.75" customHeight="1">
      <c r="A334" s="63"/>
      <c r="B334" s="75"/>
      <c r="C334" s="68"/>
      <c r="D334" s="68"/>
      <c r="E334" s="69"/>
      <c r="F334" s="41" t="s">
        <v>32</v>
      </c>
      <c r="G334" s="40">
        <f t="shared" si="301"/>
        <v>0</v>
      </c>
      <c r="H334" s="24">
        <v>0</v>
      </c>
      <c r="I334" s="24">
        <v>0</v>
      </c>
      <c r="J334" s="7">
        <v>0</v>
      </c>
      <c r="K334" s="7">
        <v>0</v>
      </c>
      <c r="L334" s="7">
        <v>0</v>
      </c>
      <c r="M334" s="7">
        <v>0</v>
      </c>
      <c r="N334" s="7">
        <v>0</v>
      </c>
      <c r="O334" s="73"/>
      <c r="P334" s="73"/>
      <c r="Q334" s="73"/>
      <c r="R334" s="73"/>
      <c r="S334" s="73"/>
      <c r="T334" s="73"/>
      <c r="U334" s="73"/>
      <c r="V334" s="73"/>
      <c r="W334" s="73"/>
      <c r="X334" s="73"/>
    </row>
    <row r="335" spans="1:24" ht="39" customHeight="1">
      <c r="A335" s="63"/>
      <c r="B335" s="75"/>
      <c r="C335" s="68"/>
      <c r="D335" s="68"/>
      <c r="E335" s="69"/>
      <c r="F335" s="42" t="s">
        <v>33</v>
      </c>
      <c r="G335" s="40">
        <f t="shared" si="301"/>
        <v>0</v>
      </c>
      <c r="H335" s="24">
        <v>0</v>
      </c>
      <c r="I335" s="24">
        <v>0</v>
      </c>
      <c r="J335" s="7">
        <v>0</v>
      </c>
      <c r="K335" s="7">
        <v>0</v>
      </c>
      <c r="L335" s="7">
        <v>0</v>
      </c>
      <c r="M335" s="7">
        <v>0</v>
      </c>
      <c r="N335" s="7">
        <v>0</v>
      </c>
      <c r="O335" s="73"/>
      <c r="P335" s="73"/>
      <c r="Q335" s="73"/>
      <c r="R335" s="73"/>
      <c r="S335" s="73"/>
      <c r="T335" s="73"/>
      <c r="U335" s="73"/>
      <c r="V335" s="73"/>
      <c r="W335" s="73"/>
      <c r="X335" s="73"/>
    </row>
    <row r="336" spans="1:24" ht="21.75" customHeight="1">
      <c r="A336" s="62" t="s">
        <v>175</v>
      </c>
      <c r="B336" s="74" t="s">
        <v>250</v>
      </c>
      <c r="C336" s="67" t="s">
        <v>148</v>
      </c>
      <c r="D336" s="67" t="s">
        <v>258</v>
      </c>
      <c r="E336" s="69" t="s">
        <v>31</v>
      </c>
      <c r="F336" s="41" t="s">
        <v>15</v>
      </c>
      <c r="G336" s="40">
        <f t="shared" si="301"/>
        <v>947475.2</v>
      </c>
      <c r="H336" s="40">
        <f t="shared" ref="H336:L336" si="304">H337+H338+H339</f>
        <v>0</v>
      </c>
      <c r="I336" s="40">
        <f t="shared" si="304"/>
        <v>0</v>
      </c>
      <c r="J336" s="9">
        <f t="shared" si="304"/>
        <v>0</v>
      </c>
      <c r="K336" s="9">
        <f t="shared" si="304"/>
        <v>947475.2</v>
      </c>
      <c r="L336" s="9">
        <f t="shared" si="304"/>
        <v>0</v>
      </c>
      <c r="M336" s="9">
        <f t="shared" ref="M336:N336" si="305">M337+M338+M339</f>
        <v>0</v>
      </c>
      <c r="N336" s="9">
        <f t="shared" si="305"/>
        <v>0</v>
      </c>
      <c r="O336" s="72" t="s">
        <v>14</v>
      </c>
      <c r="P336" s="72" t="s">
        <v>14</v>
      </c>
      <c r="Q336" s="72" t="s">
        <v>14</v>
      </c>
      <c r="R336" s="72" t="s">
        <v>14</v>
      </c>
      <c r="S336" s="72" t="s">
        <v>14</v>
      </c>
      <c r="T336" s="72" t="s">
        <v>14</v>
      </c>
      <c r="U336" s="72" t="s">
        <v>14</v>
      </c>
      <c r="V336" s="72" t="s">
        <v>14</v>
      </c>
      <c r="W336" s="72" t="s">
        <v>14</v>
      </c>
      <c r="X336" s="72" t="s">
        <v>14</v>
      </c>
    </row>
    <row r="337" spans="1:24" ht="40.5" customHeight="1">
      <c r="A337" s="63"/>
      <c r="B337" s="75"/>
      <c r="C337" s="68"/>
      <c r="D337" s="68"/>
      <c r="E337" s="69"/>
      <c r="F337" s="41" t="s">
        <v>34</v>
      </c>
      <c r="G337" s="40">
        <f t="shared" si="301"/>
        <v>947475.2</v>
      </c>
      <c r="H337" s="40">
        <v>0</v>
      </c>
      <c r="I337" s="40">
        <v>0</v>
      </c>
      <c r="J337" s="9">
        <v>0</v>
      </c>
      <c r="K337" s="9">
        <v>947475.2</v>
      </c>
      <c r="L337" s="9">
        <v>0</v>
      </c>
      <c r="M337" s="9">
        <v>0</v>
      </c>
      <c r="N337" s="9">
        <v>0</v>
      </c>
      <c r="O337" s="73"/>
      <c r="P337" s="73"/>
      <c r="Q337" s="73"/>
      <c r="R337" s="73"/>
      <c r="S337" s="73"/>
      <c r="T337" s="73"/>
      <c r="U337" s="73"/>
      <c r="V337" s="73"/>
      <c r="W337" s="73"/>
      <c r="X337" s="73"/>
    </row>
    <row r="338" spans="1:24" ht="33.75" customHeight="1">
      <c r="A338" s="63"/>
      <c r="B338" s="75"/>
      <c r="C338" s="68"/>
      <c r="D338" s="68"/>
      <c r="E338" s="69"/>
      <c r="F338" s="41" t="s">
        <v>32</v>
      </c>
      <c r="G338" s="40">
        <f t="shared" si="301"/>
        <v>0</v>
      </c>
      <c r="H338" s="24">
        <v>0</v>
      </c>
      <c r="I338" s="24">
        <v>0</v>
      </c>
      <c r="J338" s="7">
        <v>0</v>
      </c>
      <c r="K338" s="7">
        <v>0</v>
      </c>
      <c r="L338" s="7">
        <v>0</v>
      </c>
      <c r="M338" s="7">
        <v>0</v>
      </c>
      <c r="N338" s="7">
        <v>0</v>
      </c>
      <c r="O338" s="73"/>
      <c r="P338" s="73"/>
      <c r="Q338" s="73"/>
      <c r="R338" s="73"/>
      <c r="S338" s="73"/>
      <c r="T338" s="73"/>
      <c r="U338" s="73"/>
      <c r="V338" s="73"/>
      <c r="W338" s="73"/>
      <c r="X338" s="73"/>
    </row>
    <row r="339" spans="1:24" ht="39" customHeight="1">
      <c r="A339" s="63"/>
      <c r="B339" s="75"/>
      <c r="C339" s="68"/>
      <c r="D339" s="68"/>
      <c r="E339" s="69"/>
      <c r="F339" s="42" t="s">
        <v>33</v>
      </c>
      <c r="G339" s="40">
        <f t="shared" si="301"/>
        <v>0</v>
      </c>
      <c r="H339" s="24">
        <v>0</v>
      </c>
      <c r="I339" s="24">
        <v>0</v>
      </c>
      <c r="J339" s="7">
        <v>0</v>
      </c>
      <c r="K339" s="7">
        <v>0</v>
      </c>
      <c r="L339" s="7">
        <v>0</v>
      </c>
      <c r="M339" s="7">
        <v>0</v>
      </c>
      <c r="N339" s="7">
        <v>0</v>
      </c>
      <c r="O339" s="73"/>
      <c r="P339" s="73"/>
      <c r="Q339" s="73"/>
      <c r="R339" s="73"/>
      <c r="S339" s="73"/>
      <c r="T339" s="73"/>
      <c r="U339" s="73"/>
      <c r="V339" s="73"/>
      <c r="W339" s="73"/>
      <c r="X339" s="73"/>
    </row>
    <row r="340" spans="1:24" ht="21.75" customHeight="1">
      <c r="A340" s="62" t="s">
        <v>176</v>
      </c>
      <c r="B340" s="74" t="s">
        <v>251</v>
      </c>
      <c r="C340" s="67" t="s">
        <v>148</v>
      </c>
      <c r="D340" s="67" t="s">
        <v>258</v>
      </c>
      <c r="E340" s="69" t="s">
        <v>31</v>
      </c>
      <c r="F340" s="41" t="s">
        <v>15</v>
      </c>
      <c r="G340" s="40">
        <f t="shared" ref="G340:G343" si="306">SUM(H340:N340)</f>
        <v>414520.42</v>
      </c>
      <c r="H340" s="40">
        <f t="shared" ref="H340:L340" si="307">H341+H342+H343</f>
        <v>0</v>
      </c>
      <c r="I340" s="40">
        <f t="shared" si="307"/>
        <v>0</v>
      </c>
      <c r="J340" s="9">
        <f t="shared" si="307"/>
        <v>0</v>
      </c>
      <c r="K340" s="9">
        <f t="shared" si="307"/>
        <v>414520.42</v>
      </c>
      <c r="L340" s="9">
        <f t="shared" si="307"/>
        <v>0</v>
      </c>
      <c r="M340" s="9">
        <f t="shared" ref="M340:N340" si="308">M341+M342+M343</f>
        <v>0</v>
      </c>
      <c r="N340" s="9">
        <f t="shared" si="308"/>
        <v>0</v>
      </c>
      <c r="O340" s="72" t="s">
        <v>14</v>
      </c>
      <c r="P340" s="72" t="s">
        <v>14</v>
      </c>
      <c r="Q340" s="72" t="s">
        <v>14</v>
      </c>
      <c r="R340" s="72" t="s">
        <v>14</v>
      </c>
      <c r="S340" s="72" t="s">
        <v>14</v>
      </c>
      <c r="T340" s="72" t="s">
        <v>14</v>
      </c>
      <c r="U340" s="72" t="s">
        <v>14</v>
      </c>
      <c r="V340" s="72" t="s">
        <v>14</v>
      </c>
      <c r="W340" s="72" t="s">
        <v>14</v>
      </c>
      <c r="X340" s="72" t="s">
        <v>14</v>
      </c>
    </row>
    <row r="341" spans="1:24" ht="40.5" customHeight="1">
      <c r="A341" s="63"/>
      <c r="B341" s="75"/>
      <c r="C341" s="68"/>
      <c r="D341" s="68"/>
      <c r="E341" s="69"/>
      <c r="F341" s="41" t="s">
        <v>34</v>
      </c>
      <c r="G341" s="40">
        <f t="shared" si="306"/>
        <v>414520.42</v>
      </c>
      <c r="H341" s="40">
        <v>0</v>
      </c>
      <c r="I341" s="40">
        <v>0</v>
      </c>
      <c r="J341" s="9">
        <v>0</v>
      </c>
      <c r="K341" s="9">
        <v>414520.42</v>
      </c>
      <c r="L341" s="9">
        <v>0</v>
      </c>
      <c r="M341" s="9">
        <v>0</v>
      </c>
      <c r="N341" s="9">
        <v>0</v>
      </c>
      <c r="O341" s="73"/>
      <c r="P341" s="73"/>
      <c r="Q341" s="73"/>
      <c r="R341" s="73"/>
      <c r="S341" s="73"/>
      <c r="T341" s="73"/>
      <c r="U341" s="73"/>
      <c r="V341" s="73"/>
      <c r="W341" s="73"/>
      <c r="X341" s="73"/>
    </row>
    <row r="342" spans="1:24" ht="33.75" customHeight="1">
      <c r="A342" s="63"/>
      <c r="B342" s="75"/>
      <c r="C342" s="68"/>
      <c r="D342" s="68"/>
      <c r="E342" s="69"/>
      <c r="F342" s="41" t="s">
        <v>32</v>
      </c>
      <c r="G342" s="40">
        <f t="shared" si="306"/>
        <v>0</v>
      </c>
      <c r="H342" s="24">
        <v>0</v>
      </c>
      <c r="I342" s="24">
        <v>0</v>
      </c>
      <c r="J342" s="7">
        <v>0</v>
      </c>
      <c r="K342" s="7">
        <v>0</v>
      </c>
      <c r="L342" s="7">
        <v>0</v>
      </c>
      <c r="M342" s="7">
        <v>0</v>
      </c>
      <c r="N342" s="7">
        <v>0</v>
      </c>
      <c r="O342" s="73"/>
      <c r="P342" s="73"/>
      <c r="Q342" s="73"/>
      <c r="R342" s="73"/>
      <c r="S342" s="73"/>
      <c r="T342" s="73"/>
      <c r="U342" s="73"/>
      <c r="V342" s="73"/>
      <c r="W342" s="73"/>
      <c r="X342" s="73"/>
    </row>
    <row r="343" spans="1:24" ht="39" customHeight="1">
      <c r="A343" s="63"/>
      <c r="B343" s="75"/>
      <c r="C343" s="68"/>
      <c r="D343" s="68"/>
      <c r="E343" s="69"/>
      <c r="F343" s="42" t="s">
        <v>33</v>
      </c>
      <c r="G343" s="40">
        <f t="shared" si="306"/>
        <v>0</v>
      </c>
      <c r="H343" s="24">
        <v>0</v>
      </c>
      <c r="I343" s="24">
        <v>0</v>
      </c>
      <c r="J343" s="7">
        <v>0</v>
      </c>
      <c r="K343" s="7">
        <v>0</v>
      </c>
      <c r="L343" s="7">
        <v>0</v>
      </c>
      <c r="M343" s="7">
        <v>0</v>
      </c>
      <c r="N343" s="7">
        <v>0</v>
      </c>
      <c r="O343" s="73"/>
      <c r="P343" s="73"/>
      <c r="Q343" s="73"/>
      <c r="R343" s="73"/>
      <c r="S343" s="73"/>
      <c r="T343" s="73"/>
      <c r="U343" s="73"/>
      <c r="V343" s="73"/>
      <c r="W343" s="73"/>
      <c r="X343" s="73"/>
    </row>
    <row r="344" spans="1:24" ht="36" customHeight="1">
      <c r="A344" s="62" t="s">
        <v>191</v>
      </c>
      <c r="B344" s="74" t="s">
        <v>252</v>
      </c>
      <c r="C344" s="67" t="s">
        <v>148</v>
      </c>
      <c r="D344" s="67" t="s">
        <v>258</v>
      </c>
      <c r="E344" s="69" t="s">
        <v>31</v>
      </c>
      <c r="F344" s="41" t="s">
        <v>15</v>
      </c>
      <c r="G344" s="40">
        <f t="shared" si="301"/>
        <v>30989.38</v>
      </c>
      <c r="H344" s="40">
        <f t="shared" ref="H344:K344" si="309">H345+H346+H347</f>
        <v>0</v>
      </c>
      <c r="I344" s="40">
        <f t="shared" si="309"/>
        <v>0</v>
      </c>
      <c r="J344" s="9">
        <f t="shared" si="309"/>
        <v>30989.38</v>
      </c>
      <c r="K344" s="9">
        <f t="shared" si="309"/>
        <v>0</v>
      </c>
      <c r="L344" s="9">
        <f t="shared" ref="L344:M344" si="310">L345+L346+L347</f>
        <v>0</v>
      </c>
      <c r="M344" s="9">
        <f t="shared" si="310"/>
        <v>0</v>
      </c>
      <c r="N344" s="9">
        <f t="shared" ref="N344" si="311">N345+N346+N347</f>
        <v>0</v>
      </c>
      <c r="O344" s="72" t="s">
        <v>14</v>
      </c>
      <c r="P344" s="72" t="s">
        <v>14</v>
      </c>
      <c r="Q344" s="72" t="s">
        <v>14</v>
      </c>
      <c r="R344" s="72" t="s">
        <v>14</v>
      </c>
      <c r="S344" s="72" t="s">
        <v>14</v>
      </c>
      <c r="T344" s="72" t="s">
        <v>14</v>
      </c>
      <c r="U344" s="72" t="s">
        <v>14</v>
      </c>
      <c r="V344" s="72" t="s">
        <v>14</v>
      </c>
      <c r="W344" s="72" t="s">
        <v>14</v>
      </c>
      <c r="X344" s="72" t="s">
        <v>14</v>
      </c>
    </row>
    <row r="345" spans="1:24" ht="40.5" customHeight="1">
      <c r="A345" s="63"/>
      <c r="B345" s="75"/>
      <c r="C345" s="68"/>
      <c r="D345" s="68"/>
      <c r="E345" s="69"/>
      <c r="F345" s="41" t="s">
        <v>34</v>
      </c>
      <c r="G345" s="40">
        <f t="shared" si="301"/>
        <v>30989.38</v>
      </c>
      <c r="H345" s="40">
        <v>0</v>
      </c>
      <c r="I345" s="40">
        <v>0</v>
      </c>
      <c r="J345" s="9">
        <v>30989.38</v>
      </c>
      <c r="K345" s="9">
        <v>0</v>
      </c>
      <c r="L345" s="9">
        <v>0</v>
      </c>
      <c r="M345" s="9">
        <v>0</v>
      </c>
      <c r="N345" s="9">
        <v>0</v>
      </c>
      <c r="O345" s="73"/>
      <c r="P345" s="73"/>
      <c r="Q345" s="73"/>
      <c r="R345" s="73"/>
      <c r="S345" s="73"/>
      <c r="T345" s="73"/>
      <c r="U345" s="73"/>
      <c r="V345" s="73"/>
      <c r="W345" s="73"/>
      <c r="X345" s="73"/>
    </row>
    <row r="346" spans="1:24" ht="33.75" customHeight="1">
      <c r="A346" s="63"/>
      <c r="B346" s="75"/>
      <c r="C346" s="68"/>
      <c r="D346" s="68"/>
      <c r="E346" s="69"/>
      <c r="F346" s="41" t="s">
        <v>32</v>
      </c>
      <c r="G346" s="40">
        <f t="shared" si="301"/>
        <v>0</v>
      </c>
      <c r="H346" s="24">
        <v>0</v>
      </c>
      <c r="I346" s="24">
        <v>0</v>
      </c>
      <c r="J346" s="7">
        <v>0</v>
      </c>
      <c r="K346" s="7">
        <v>0</v>
      </c>
      <c r="L346" s="7">
        <v>0</v>
      </c>
      <c r="M346" s="7">
        <v>0</v>
      </c>
      <c r="N346" s="7">
        <v>0</v>
      </c>
      <c r="O346" s="73"/>
      <c r="P346" s="73"/>
      <c r="Q346" s="73"/>
      <c r="R346" s="73"/>
      <c r="S346" s="73"/>
      <c r="T346" s="73"/>
      <c r="U346" s="73"/>
      <c r="V346" s="73"/>
      <c r="W346" s="73"/>
      <c r="X346" s="73"/>
    </row>
    <row r="347" spans="1:24" ht="39" customHeight="1">
      <c r="A347" s="63"/>
      <c r="B347" s="75"/>
      <c r="C347" s="68"/>
      <c r="D347" s="68"/>
      <c r="E347" s="69"/>
      <c r="F347" s="42" t="s">
        <v>33</v>
      </c>
      <c r="G347" s="40">
        <f t="shared" si="301"/>
        <v>0</v>
      </c>
      <c r="H347" s="24">
        <v>0</v>
      </c>
      <c r="I347" s="24">
        <v>0</v>
      </c>
      <c r="J347" s="7">
        <v>0</v>
      </c>
      <c r="K347" s="7">
        <v>0</v>
      </c>
      <c r="L347" s="7">
        <v>0</v>
      </c>
      <c r="M347" s="7">
        <v>0</v>
      </c>
      <c r="N347" s="7">
        <v>0</v>
      </c>
      <c r="O347" s="73"/>
      <c r="P347" s="73"/>
      <c r="Q347" s="73"/>
      <c r="R347" s="73"/>
      <c r="S347" s="73"/>
      <c r="T347" s="73"/>
      <c r="U347" s="73"/>
      <c r="V347" s="73"/>
      <c r="W347" s="73"/>
      <c r="X347" s="73"/>
    </row>
    <row r="348" spans="1:24" ht="39" customHeight="1">
      <c r="A348" s="62" t="s">
        <v>236</v>
      </c>
      <c r="B348" s="74" t="s">
        <v>253</v>
      </c>
      <c r="C348" s="67" t="s">
        <v>148</v>
      </c>
      <c r="D348" s="67" t="s">
        <v>258</v>
      </c>
      <c r="E348" s="69" t="s">
        <v>31</v>
      </c>
      <c r="F348" s="41" t="s">
        <v>15</v>
      </c>
      <c r="G348" s="40">
        <f t="shared" ref="G348:G351" si="312">SUM(H348:N348)</f>
        <v>951013.49</v>
      </c>
      <c r="H348" s="40">
        <f t="shared" ref="H348:L348" si="313">H349+H350+H351</f>
        <v>0</v>
      </c>
      <c r="I348" s="40">
        <f t="shared" si="313"/>
        <v>0</v>
      </c>
      <c r="J348" s="9">
        <f t="shared" si="313"/>
        <v>0</v>
      </c>
      <c r="K348" s="9">
        <f t="shared" si="313"/>
        <v>951013.49</v>
      </c>
      <c r="L348" s="9">
        <f t="shared" si="313"/>
        <v>0</v>
      </c>
      <c r="M348" s="9">
        <f t="shared" ref="M348:N348" si="314">M349+M350+M351</f>
        <v>0</v>
      </c>
      <c r="N348" s="9">
        <f t="shared" si="314"/>
        <v>0</v>
      </c>
      <c r="O348" s="72" t="s">
        <v>14</v>
      </c>
      <c r="P348" s="72" t="s">
        <v>14</v>
      </c>
      <c r="Q348" s="72" t="s">
        <v>14</v>
      </c>
      <c r="R348" s="72" t="s">
        <v>14</v>
      </c>
      <c r="S348" s="72" t="s">
        <v>14</v>
      </c>
      <c r="T348" s="72" t="s">
        <v>14</v>
      </c>
      <c r="U348" s="72" t="s">
        <v>14</v>
      </c>
      <c r="V348" s="72" t="s">
        <v>14</v>
      </c>
      <c r="W348" s="72" t="s">
        <v>14</v>
      </c>
      <c r="X348" s="72" t="s">
        <v>14</v>
      </c>
    </row>
    <row r="349" spans="1:24" ht="39" customHeight="1">
      <c r="A349" s="63"/>
      <c r="B349" s="75"/>
      <c r="C349" s="68"/>
      <c r="D349" s="68"/>
      <c r="E349" s="69"/>
      <c r="F349" s="41" t="s">
        <v>34</v>
      </c>
      <c r="G349" s="40">
        <f t="shared" si="312"/>
        <v>951013.49</v>
      </c>
      <c r="H349" s="40">
        <v>0</v>
      </c>
      <c r="I349" s="40">
        <v>0</v>
      </c>
      <c r="J349" s="9">
        <v>0</v>
      </c>
      <c r="K349" s="9">
        <v>951013.49</v>
      </c>
      <c r="L349" s="9">
        <v>0</v>
      </c>
      <c r="M349" s="9">
        <v>0</v>
      </c>
      <c r="N349" s="9">
        <v>0</v>
      </c>
      <c r="O349" s="73"/>
      <c r="P349" s="73"/>
      <c r="Q349" s="73"/>
      <c r="R349" s="73"/>
      <c r="S349" s="73"/>
      <c r="T349" s="73"/>
      <c r="U349" s="73"/>
      <c r="V349" s="73"/>
      <c r="W349" s="73"/>
      <c r="X349" s="73"/>
    </row>
    <row r="350" spans="1:24" ht="39" customHeight="1">
      <c r="A350" s="63"/>
      <c r="B350" s="75"/>
      <c r="C350" s="68"/>
      <c r="D350" s="68"/>
      <c r="E350" s="69"/>
      <c r="F350" s="41" t="s">
        <v>32</v>
      </c>
      <c r="G350" s="40">
        <f t="shared" si="312"/>
        <v>0</v>
      </c>
      <c r="H350" s="24">
        <v>0</v>
      </c>
      <c r="I350" s="24">
        <v>0</v>
      </c>
      <c r="J350" s="7">
        <v>0</v>
      </c>
      <c r="K350" s="7">
        <v>0</v>
      </c>
      <c r="L350" s="7">
        <v>0</v>
      </c>
      <c r="M350" s="7">
        <v>0</v>
      </c>
      <c r="N350" s="7">
        <v>0</v>
      </c>
      <c r="O350" s="73"/>
      <c r="P350" s="73"/>
      <c r="Q350" s="73"/>
      <c r="R350" s="73"/>
      <c r="S350" s="73"/>
      <c r="T350" s="73"/>
      <c r="U350" s="73"/>
      <c r="V350" s="73"/>
      <c r="W350" s="73"/>
      <c r="X350" s="73"/>
    </row>
    <row r="351" spans="1:24" ht="39" customHeight="1">
      <c r="A351" s="63"/>
      <c r="B351" s="75"/>
      <c r="C351" s="68"/>
      <c r="D351" s="68"/>
      <c r="E351" s="69"/>
      <c r="F351" s="42" t="s">
        <v>33</v>
      </c>
      <c r="G351" s="40">
        <f t="shared" si="312"/>
        <v>0</v>
      </c>
      <c r="H351" s="24">
        <v>0</v>
      </c>
      <c r="I351" s="24">
        <v>0</v>
      </c>
      <c r="J351" s="7">
        <v>0</v>
      </c>
      <c r="K351" s="7">
        <v>0</v>
      </c>
      <c r="L351" s="7">
        <v>0</v>
      </c>
      <c r="M351" s="7">
        <v>0</v>
      </c>
      <c r="N351" s="7">
        <v>0</v>
      </c>
      <c r="O351" s="73"/>
      <c r="P351" s="73"/>
      <c r="Q351" s="73"/>
      <c r="R351" s="73"/>
      <c r="S351" s="73"/>
      <c r="T351" s="73"/>
      <c r="U351" s="73"/>
      <c r="V351" s="73"/>
      <c r="W351" s="73"/>
      <c r="X351" s="73"/>
    </row>
    <row r="352" spans="1:24" ht="39" customHeight="1">
      <c r="A352" s="62" t="s">
        <v>237</v>
      </c>
      <c r="B352" s="74" t="s">
        <v>254</v>
      </c>
      <c r="C352" s="67" t="s">
        <v>148</v>
      </c>
      <c r="D352" s="67" t="s">
        <v>258</v>
      </c>
      <c r="E352" s="69" t="s">
        <v>31</v>
      </c>
      <c r="F352" s="41" t="s">
        <v>15</v>
      </c>
      <c r="G352" s="40">
        <f t="shared" ref="G352:G355" si="315">SUM(H352:N352)</f>
        <v>1350000</v>
      </c>
      <c r="H352" s="40">
        <f t="shared" ref="H352:L352" si="316">H353+H354+H355</f>
        <v>0</v>
      </c>
      <c r="I352" s="40">
        <f t="shared" si="316"/>
        <v>0</v>
      </c>
      <c r="J352" s="9">
        <f t="shared" si="316"/>
        <v>0</v>
      </c>
      <c r="K352" s="9">
        <f t="shared" si="316"/>
        <v>0</v>
      </c>
      <c r="L352" s="9">
        <f t="shared" si="316"/>
        <v>0</v>
      </c>
      <c r="M352" s="9">
        <f t="shared" ref="M352:N352" si="317">M353+M354+M355</f>
        <v>0</v>
      </c>
      <c r="N352" s="9">
        <f t="shared" si="317"/>
        <v>1350000</v>
      </c>
      <c r="O352" s="72" t="s">
        <v>14</v>
      </c>
      <c r="P352" s="72" t="s">
        <v>14</v>
      </c>
      <c r="Q352" s="72" t="s">
        <v>14</v>
      </c>
      <c r="R352" s="72" t="s">
        <v>14</v>
      </c>
      <c r="S352" s="72" t="s">
        <v>14</v>
      </c>
      <c r="T352" s="72" t="s">
        <v>14</v>
      </c>
      <c r="U352" s="72" t="s">
        <v>14</v>
      </c>
      <c r="V352" s="72" t="s">
        <v>14</v>
      </c>
      <c r="W352" s="72" t="s">
        <v>14</v>
      </c>
      <c r="X352" s="72" t="s">
        <v>14</v>
      </c>
    </row>
    <row r="353" spans="1:24" ht="39" customHeight="1">
      <c r="A353" s="63"/>
      <c r="B353" s="75"/>
      <c r="C353" s="68"/>
      <c r="D353" s="68"/>
      <c r="E353" s="69"/>
      <c r="F353" s="41" t="s">
        <v>34</v>
      </c>
      <c r="G353" s="40">
        <f t="shared" si="315"/>
        <v>1350000</v>
      </c>
      <c r="H353" s="40">
        <v>0</v>
      </c>
      <c r="I353" s="40">
        <v>0</v>
      </c>
      <c r="J353" s="9">
        <v>0</v>
      </c>
      <c r="K353" s="9">
        <v>0</v>
      </c>
      <c r="L353" s="9">
        <v>0</v>
      </c>
      <c r="M353" s="9">
        <v>0</v>
      </c>
      <c r="N353" s="9">
        <v>1350000</v>
      </c>
      <c r="O353" s="73"/>
      <c r="P353" s="73"/>
      <c r="Q353" s="73"/>
      <c r="R353" s="73"/>
      <c r="S353" s="73"/>
      <c r="T353" s="73"/>
      <c r="U353" s="73"/>
      <c r="V353" s="73"/>
      <c r="W353" s="73"/>
      <c r="X353" s="73"/>
    </row>
    <row r="354" spans="1:24" ht="39" customHeight="1">
      <c r="A354" s="63"/>
      <c r="B354" s="75"/>
      <c r="C354" s="68"/>
      <c r="D354" s="68"/>
      <c r="E354" s="69"/>
      <c r="F354" s="41" t="s">
        <v>32</v>
      </c>
      <c r="G354" s="40">
        <f t="shared" si="315"/>
        <v>0</v>
      </c>
      <c r="H354" s="24">
        <v>0</v>
      </c>
      <c r="I354" s="24">
        <v>0</v>
      </c>
      <c r="J354" s="7">
        <v>0</v>
      </c>
      <c r="K354" s="7">
        <v>0</v>
      </c>
      <c r="L354" s="7">
        <v>0</v>
      </c>
      <c r="M354" s="7">
        <v>0</v>
      </c>
      <c r="N354" s="7">
        <v>0</v>
      </c>
      <c r="O354" s="73"/>
      <c r="P354" s="73"/>
      <c r="Q354" s="73"/>
      <c r="R354" s="73"/>
      <c r="S354" s="73"/>
      <c r="T354" s="73"/>
      <c r="U354" s="73"/>
      <c r="V354" s="73"/>
      <c r="W354" s="73"/>
      <c r="X354" s="73"/>
    </row>
    <row r="355" spans="1:24" ht="39" customHeight="1">
      <c r="A355" s="63"/>
      <c r="B355" s="75"/>
      <c r="C355" s="68"/>
      <c r="D355" s="68"/>
      <c r="E355" s="69"/>
      <c r="F355" s="42" t="s">
        <v>33</v>
      </c>
      <c r="G355" s="40">
        <f t="shared" si="315"/>
        <v>0</v>
      </c>
      <c r="H355" s="24">
        <v>0</v>
      </c>
      <c r="I355" s="24">
        <v>0</v>
      </c>
      <c r="J355" s="7">
        <v>0</v>
      </c>
      <c r="K355" s="7">
        <v>0</v>
      </c>
      <c r="L355" s="7">
        <v>0</v>
      </c>
      <c r="M355" s="7">
        <v>0</v>
      </c>
      <c r="N355" s="7">
        <v>0</v>
      </c>
      <c r="O355" s="73"/>
      <c r="P355" s="73"/>
      <c r="Q355" s="73"/>
      <c r="R355" s="73"/>
      <c r="S355" s="73"/>
      <c r="T355" s="73"/>
      <c r="U355" s="73"/>
      <c r="V355" s="73"/>
      <c r="W355" s="73"/>
      <c r="X355" s="73"/>
    </row>
    <row r="356" spans="1:24" ht="39" customHeight="1">
      <c r="A356" s="62" t="s">
        <v>238</v>
      </c>
      <c r="B356" s="74" t="s">
        <v>255</v>
      </c>
      <c r="C356" s="67" t="s">
        <v>148</v>
      </c>
      <c r="D356" s="67" t="s">
        <v>258</v>
      </c>
      <c r="E356" s="69" t="s">
        <v>31</v>
      </c>
      <c r="F356" s="41" t="s">
        <v>15</v>
      </c>
      <c r="G356" s="40">
        <f t="shared" ref="G356:G359" si="318">SUM(H356:N356)</f>
        <v>646804.80000000005</v>
      </c>
      <c r="H356" s="40">
        <f t="shared" ref="H356:L356" si="319">H357+H358+H359</f>
        <v>0</v>
      </c>
      <c r="I356" s="40">
        <f t="shared" si="319"/>
        <v>646804.80000000005</v>
      </c>
      <c r="J356" s="9">
        <f t="shared" si="319"/>
        <v>0</v>
      </c>
      <c r="K356" s="9">
        <f t="shared" si="319"/>
        <v>0</v>
      </c>
      <c r="L356" s="9">
        <f t="shared" si="319"/>
        <v>0</v>
      </c>
      <c r="M356" s="9">
        <f t="shared" ref="M356:N356" si="320">M357+M358+M359</f>
        <v>0</v>
      </c>
      <c r="N356" s="9">
        <f t="shared" si="320"/>
        <v>0</v>
      </c>
      <c r="O356" s="72" t="s">
        <v>14</v>
      </c>
      <c r="P356" s="72" t="s">
        <v>14</v>
      </c>
      <c r="Q356" s="72" t="s">
        <v>14</v>
      </c>
      <c r="R356" s="72" t="s">
        <v>14</v>
      </c>
      <c r="S356" s="72" t="s">
        <v>14</v>
      </c>
      <c r="T356" s="72" t="s">
        <v>14</v>
      </c>
      <c r="U356" s="72" t="s">
        <v>14</v>
      </c>
      <c r="V356" s="72" t="s">
        <v>14</v>
      </c>
      <c r="W356" s="72" t="s">
        <v>14</v>
      </c>
      <c r="X356" s="72" t="s">
        <v>14</v>
      </c>
    </row>
    <row r="357" spans="1:24" ht="39" customHeight="1">
      <c r="A357" s="63"/>
      <c r="B357" s="75"/>
      <c r="C357" s="68"/>
      <c r="D357" s="68"/>
      <c r="E357" s="69"/>
      <c r="F357" s="41" t="s">
        <v>34</v>
      </c>
      <c r="G357" s="40">
        <f t="shared" si="318"/>
        <v>646804.80000000005</v>
      </c>
      <c r="H357" s="40">
        <v>0</v>
      </c>
      <c r="I357" s="40">
        <v>646804.80000000005</v>
      </c>
      <c r="J357" s="9">
        <v>0</v>
      </c>
      <c r="K357" s="9">
        <v>0</v>
      </c>
      <c r="L357" s="9">
        <v>0</v>
      </c>
      <c r="M357" s="9">
        <v>0</v>
      </c>
      <c r="N357" s="9">
        <v>0</v>
      </c>
      <c r="O357" s="73"/>
      <c r="P357" s="73"/>
      <c r="Q357" s="73"/>
      <c r="R357" s="73"/>
      <c r="S357" s="73"/>
      <c r="T357" s="73"/>
      <c r="U357" s="73"/>
      <c r="V357" s="73"/>
      <c r="W357" s="73"/>
      <c r="X357" s="73"/>
    </row>
    <row r="358" spans="1:24" ht="39" customHeight="1">
      <c r="A358" s="63"/>
      <c r="B358" s="75"/>
      <c r="C358" s="68"/>
      <c r="D358" s="68"/>
      <c r="E358" s="69"/>
      <c r="F358" s="41" t="s">
        <v>32</v>
      </c>
      <c r="G358" s="40">
        <f t="shared" si="318"/>
        <v>0</v>
      </c>
      <c r="H358" s="24">
        <v>0</v>
      </c>
      <c r="I358" s="24">
        <v>0</v>
      </c>
      <c r="J358" s="7">
        <v>0</v>
      </c>
      <c r="K358" s="7">
        <v>0</v>
      </c>
      <c r="L358" s="7">
        <v>0</v>
      </c>
      <c r="M358" s="7">
        <v>0</v>
      </c>
      <c r="N358" s="7">
        <v>0</v>
      </c>
      <c r="O358" s="73"/>
      <c r="P358" s="73"/>
      <c r="Q358" s="73"/>
      <c r="R358" s="73"/>
      <c r="S358" s="73"/>
      <c r="T358" s="73"/>
      <c r="U358" s="73"/>
      <c r="V358" s="73"/>
      <c r="W358" s="73"/>
      <c r="X358" s="73"/>
    </row>
    <row r="359" spans="1:24" ht="39" customHeight="1">
      <c r="A359" s="63"/>
      <c r="B359" s="75"/>
      <c r="C359" s="68"/>
      <c r="D359" s="68"/>
      <c r="E359" s="69"/>
      <c r="F359" s="42" t="s">
        <v>33</v>
      </c>
      <c r="G359" s="40">
        <f t="shared" si="318"/>
        <v>0</v>
      </c>
      <c r="H359" s="24">
        <v>0</v>
      </c>
      <c r="I359" s="24">
        <v>0</v>
      </c>
      <c r="J359" s="7">
        <v>0</v>
      </c>
      <c r="K359" s="7">
        <v>0</v>
      </c>
      <c r="L359" s="7">
        <v>0</v>
      </c>
      <c r="M359" s="7">
        <v>0</v>
      </c>
      <c r="N359" s="7">
        <v>0</v>
      </c>
      <c r="O359" s="73"/>
      <c r="P359" s="73"/>
      <c r="Q359" s="73"/>
      <c r="R359" s="73"/>
      <c r="S359" s="73"/>
      <c r="T359" s="73"/>
      <c r="U359" s="73"/>
      <c r="V359" s="73"/>
      <c r="W359" s="73"/>
      <c r="X359" s="73"/>
    </row>
    <row r="360" spans="1:24" ht="39" customHeight="1">
      <c r="A360" s="62" t="s">
        <v>192</v>
      </c>
      <c r="B360" s="74" t="s">
        <v>256</v>
      </c>
      <c r="C360" s="67" t="s">
        <v>148</v>
      </c>
      <c r="D360" s="67" t="s">
        <v>258</v>
      </c>
      <c r="E360" s="69" t="s">
        <v>31</v>
      </c>
      <c r="F360" s="41" t="s">
        <v>15</v>
      </c>
      <c r="G360" s="40">
        <f t="shared" ref="G360:G363" si="321">SUM(H360:N360)</f>
        <v>9957163.9000000004</v>
      </c>
      <c r="H360" s="40">
        <f t="shared" ref="H360:L360" si="322">H361+H362+H363</f>
        <v>0</v>
      </c>
      <c r="I360" s="40">
        <f t="shared" si="322"/>
        <v>0</v>
      </c>
      <c r="J360" s="9">
        <f t="shared" si="322"/>
        <v>0</v>
      </c>
      <c r="K360" s="9">
        <f t="shared" si="322"/>
        <v>9957163.9000000004</v>
      </c>
      <c r="L360" s="9">
        <f t="shared" si="322"/>
        <v>0</v>
      </c>
      <c r="M360" s="9">
        <f t="shared" ref="M360:N360" si="323">M361+M362+M363</f>
        <v>0</v>
      </c>
      <c r="N360" s="9">
        <f t="shared" si="323"/>
        <v>0</v>
      </c>
      <c r="O360" s="72" t="s">
        <v>14</v>
      </c>
      <c r="P360" s="72" t="s">
        <v>14</v>
      </c>
      <c r="Q360" s="72" t="s">
        <v>14</v>
      </c>
      <c r="R360" s="72" t="s">
        <v>14</v>
      </c>
      <c r="S360" s="72" t="s">
        <v>14</v>
      </c>
      <c r="T360" s="72" t="s">
        <v>14</v>
      </c>
      <c r="U360" s="72" t="s">
        <v>14</v>
      </c>
      <c r="V360" s="72" t="s">
        <v>14</v>
      </c>
      <c r="W360" s="72" t="s">
        <v>14</v>
      </c>
      <c r="X360" s="72" t="s">
        <v>14</v>
      </c>
    </row>
    <row r="361" spans="1:24" ht="39" customHeight="1">
      <c r="A361" s="63"/>
      <c r="B361" s="75"/>
      <c r="C361" s="68"/>
      <c r="D361" s="68"/>
      <c r="E361" s="69"/>
      <c r="F361" s="41" t="s">
        <v>34</v>
      </c>
      <c r="G361" s="40">
        <f t="shared" si="321"/>
        <v>957163.9</v>
      </c>
      <c r="H361" s="40">
        <v>0</v>
      </c>
      <c r="I361" s="40">
        <v>0</v>
      </c>
      <c r="J361" s="9">
        <v>0</v>
      </c>
      <c r="K361" s="9">
        <v>957163.9</v>
      </c>
      <c r="L361" s="9">
        <v>0</v>
      </c>
      <c r="M361" s="9">
        <v>0</v>
      </c>
      <c r="N361" s="9">
        <v>0</v>
      </c>
      <c r="O361" s="73"/>
      <c r="P361" s="73"/>
      <c r="Q361" s="73"/>
      <c r="R361" s="73"/>
      <c r="S361" s="73"/>
      <c r="T361" s="73"/>
      <c r="U361" s="73"/>
      <c r="V361" s="73"/>
      <c r="W361" s="73"/>
      <c r="X361" s="73"/>
    </row>
    <row r="362" spans="1:24" ht="39" customHeight="1">
      <c r="A362" s="63"/>
      <c r="B362" s="75"/>
      <c r="C362" s="68"/>
      <c r="D362" s="68"/>
      <c r="E362" s="69"/>
      <c r="F362" s="41" t="s">
        <v>32</v>
      </c>
      <c r="G362" s="40">
        <f t="shared" si="321"/>
        <v>9000000</v>
      </c>
      <c r="H362" s="24">
        <v>0</v>
      </c>
      <c r="I362" s="24">
        <v>0</v>
      </c>
      <c r="J362" s="7">
        <v>0</v>
      </c>
      <c r="K362" s="7">
        <v>9000000</v>
      </c>
      <c r="L362" s="7">
        <v>0</v>
      </c>
      <c r="M362" s="7">
        <v>0</v>
      </c>
      <c r="N362" s="7">
        <v>0</v>
      </c>
      <c r="O362" s="73"/>
      <c r="P362" s="73"/>
      <c r="Q362" s="73"/>
      <c r="R362" s="73"/>
      <c r="S362" s="73"/>
      <c r="T362" s="73"/>
      <c r="U362" s="73"/>
      <c r="V362" s="73"/>
      <c r="W362" s="73"/>
      <c r="X362" s="73"/>
    </row>
    <row r="363" spans="1:24" ht="39" customHeight="1">
      <c r="A363" s="63"/>
      <c r="B363" s="75"/>
      <c r="C363" s="68"/>
      <c r="D363" s="68"/>
      <c r="E363" s="69"/>
      <c r="F363" s="42" t="s">
        <v>33</v>
      </c>
      <c r="G363" s="40">
        <f t="shared" si="321"/>
        <v>0</v>
      </c>
      <c r="H363" s="24">
        <v>0</v>
      </c>
      <c r="I363" s="24">
        <v>0</v>
      </c>
      <c r="J363" s="7">
        <v>0</v>
      </c>
      <c r="K363" s="7">
        <v>0</v>
      </c>
      <c r="L363" s="7">
        <v>0</v>
      </c>
      <c r="M363" s="7">
        <v>0</v>
      </c>
      <c r="N363" s="7">
        <v>0</v>
      </c>
      <c r="O363" s="73"/>
      <c r="P363" s="73"/>
      <c r="Q363" s="73"/>
      <c r="R363" s="73"/>
      <c r="S363" s="73"/>
      <c r="T363" s="73"/>
      <c r="U363" s="73"/>
      <c r="V363" s="73"/>
      <c r="W363" s="73"/>
      <c r="X363" s="73"/>
    </row>
    <row r="364" spans="1:24" ht="39" customHeight="1">
      <c r="A364" s="62" t="s">
        <v>257</v>
      </c>
      <c r="B364" s="74" t="s">
        <v>245</v>
      </c>
      <c r="C364" s="67" t="s">
        <v>148</v>
      </c>
      <c r="D364" s="67" t="s">
        <v>258</v>
      </c>
      <c r="E364" s="69" t="s">
        <v>31</v>
      </c>
      <c r="F364" s="41" t="s">
        <v>15</v>
      </c>
      <c r="G364" s="40">
        <f t="shared" ref="G364:G367" si="324">SUM(H364:N364)</f>
        <v>300000</v>
      </c>
      <c r="H364" s="40">
        <f t="shared" ref="H364:L364" si="325">H365+H366+H367</f>
        <v>0</v>
      </c>
      <c r="I364" s="40">
        <f t="shared" si="325"/>
        <v>0</v>
      </c>
      <c r="J364" s="9">
        <f t="shared" si="325"/>
        <v>0</v>
      </c>
      <c r="K364" s="9">
        <f t="shared" si="325"/>
        <v>0</v>
      </c>
      <c r="L364" s="9">
        <f t="shared" si="325"/>
        <v>150000</v>
      </c>
      <c r="M364" s="9">
        <f t="shared" ref="M364:N364" si="326">M365+M366+M367</f>
        <v>150000</v>
      </c>
      <c r="N364" s="9">
        <f t="shared" si="326"/>
        <v>0</v>
      </c>
      <c r="O364" s="72" t="s">
        <v>14</v>
      </c>
      <c r="P364" s="72" t="s">
        <v>14</v>
      </c>
      <c r="Q364" s="72" t="s">
        <v>14</v>
      </c>
      <c r="R364" s="72" t="s">
        <v>14</v>
      </c>
      <c r="S364" s="72" t="s">
        <v>14</v>
      </c>
      <c r="T364" s="72" t="s">
        <v>14</v>
      </c>
      <c r="U364" s="72" t="s">
        <v>14</v>
      </c>
      <c r="V364" s="72" t="s">
        <v>14</v>
      </c>
      <c r="W364" s="72" t="s">
        <v>14</v>
      </c>
      <c r="X364" s="72" t="s">
        <v>14</v>
      </c>
    </row>
    <row r="365" spans="1:24" ht="39" customHeight="1">
      <c r="A365" s="63"/>
      <c r="B365" s="75"/>
      <c r="C365" s="68"/>
      <c r="D365" s="68"/>
      <c r="E365" s="69"/>
      <c r="F365" s="41" t="s">
        <v>34</v>
      </c>
      <c r="G365" s="40">
        <f t="shared" si="324"/>
        <v>300000</v>
      </c>
      <c r="H365" s="40">
        <v>0</v>
      </c>
      <c r="I365" s="40">
        <v>0</v>
      </c>
      <c r="J365" s="9">
        <v>0</v>
      </c>
      <c r="K365" s="9">
        <v>0</v>
      </c>
      <c r="L365" s="9">
        <v>150000</v>
      </c>
      <c r="M365" s="9">
        <v>150000</v>
      </c>
      <c r="N365" s="9">
        <v>0</v>
      </c>
      <c r="O365" s="73"/>
      <c r="P365" s="73"/>
      <c r="Q365" s="73"/>
      <c r="R365" s="73"/>
      <c r="S365" s="73"/>
      <c r="T365" s="73"/>
      <c r="U365" s="73"/>
      <c r="V365" s="73"/>
      <c r="W365" s="73"/>
      <c r="X365" s="73"/>
    </row>
    <row r="366" spans="1:24" ht="39" customHeight="1">
      <c r="A366" s="63"/>
      <c r="B366" s="75"/>
      <c r="C366" s="68"/>
      <c r="D366" s="68"/>
      <c r="E366" s="69"/>
      <c r="F366" s="41" t="s">
        <v>32</v>
      </c>
      <c r="G366" s="40">
        <f t="shared" si="324"/>
        <v>0</v>
      </c>
      <c r="H366" s="24">
        <v>0</v>
      </c>
      <c r="I366" s="24">
        <v>0</v>
      </c>
      <c r="J366" s="7">
        <v>0</v>
      </c>
      <c r="K366" s="7">
        <v>0</v>
      </c>
      <c r="L366" s="7">
        <v>0</v>
      </c>
      <c r="M366" s="7">
        <v>0</v>
      </c>
      <c r="N366" s="7">
        <v>0</v>
      </c>
      <c r="O366" s="73"/>
      <c r="P366" s="73"/>
      <c r="Q366" s="73"/>
      <c r="R366" s="73"/>
      <c r="S366" s="73"/>
      <c r="T366" s="73"/>
      <c r="U366" s="73"/>
      <c r="V366" s="73"/>
      <c r="W366" s="73"/>
      <c r="X366" s="73"/>
    </row>
    <row r="367" spans="1:24" ht="39" customHeight="1">
      <c r="A367" s="63"/>
      <c r="B367" s="75"/>
      <c r="C367" s="68"/>
      <c r="D367" s="68"/>
      <c r="E367" s="69"/>
      <c r="F367" s="42" t="s">
        <v>33</v>
      </c>
      <c r="G367" s="40">
        <f t="shared" si="324"/>
        <v>0</v>
      </c>
      <c r="H367" s="24">
        <v>0</v>
      </c>
      <c r="I367" s="24">
        <v>0</v>
      </c>
      <c r="J367" s="7">
        <v>0</v>
      </c>
      <c r="K367" s="7">
        <v>0</v>
      </c>
      <c r="L367" s="7">
        <v>0</v>
      </c>
      <c r="M367" s="7">
        <v>0</v>
      </c>
      <c r="N367" s="7">
        <v>0</v>
      </c>
      <c r="O367" s="73"/>
      <c r="P367" s="73"/>
      <c r="Q367" s="73"/>
      <c r="R367" s="73"/>
      <c r="S367" s="73"/>
      <c r="T367" s="73"/>
      <c r="U367" s="73"/>
      <c r="V367" s="73"/>
      <c r="W367" s="73"/>
      <c r="X367" s="73"/>
    </row>
    <row r="368" spans="1:24" ht="39" customHeight="1">
      <c r="A368" s="62" t="s">
        <v>197</v>
      </c>
      <c r="B368" s="74" t="s">
        <v>246</v>
      </c>
      <c r="C368" s="67" t="s">
        <v>148</v>
      </c>
      <c r="D368" s="67" t="s">
        <v>258</v>
      </c>
      <c r="E368" s="69" t="s">
        <v>31</v>
      </c>
      <c r="F368" s="41" t="s">
        <v>15</v>
      </c>
      <c r="G368" s="40">
        <f t="shared" ref="G368:G375" si="327">SUM(H368:N368)</f>
        <v>2000000</v>
      </c>
      <c r="H368" s="40">
        <f t="shared" ref="H368:L368" si="328">H369+H370+H371</f>
        <v>0</v>
      </c>
      <c r="I368" s="40">
        <f t="shared" si="328"/>
        <v>0</v>
      </c>
      <c r="J368" s="9">
        <f t="shared" si="328"/>
        <v>0</v>
      </c>
      <c r="K368" s="9">
        <f t="shared" si="328"/>
        <v>0</v>
      </c>
      <c r="L368" s="9">
        <f t="shared" si="328"/>
        <v>1000000</v>
      </c>
      <c r="M368" s="9">
        <f t="shared" ref="M368:N368" si="329">M369+M370+M371</f>
        <v>1000000</v>
      </c>
      <c r="N368" s="9">
        <f t="shared" si="329"/>
        <v>0</v>
      </c>
      <c r="O368" s="72" t="s">
        <v>14</v>
      </c>
      <c r="P368" s="72" t="s">
        <v>14</v>
      </c>
      <c r="Q368" s="72" t="s">
        <v>14</v>
      </c>
      <c r="R368" s="72" t="s">
        <v>14</v>
      </c>
      <c r="S368" s="72" t="s">
        <v>14</v>
      </c>
      <c r="T368" s="72" t="s">
        <v>14</v>
      </c>
      <c r="U368" s="72" t="s">
        <v>14</v>
      </c>
      <c r="V368" s="72" t="s">
        <v>14</v>
      </c>
      <c r="W368" s="72" t="s">
        <v>14</v>
      </c>
      <c r="X368" s="72" t="s">
        <v>14</v>
      </c>
    </row>
    <row r="369" spans="1:24" ht="39" customHeight="1">
      <c r="A369" s="63"/>
      <c r="B369" s="75"/>
      <c r="C369" s="68"/>
      <c r="D369" s="68"/>
      <c r="E369" s="69"/>
      <c r="F369" s="41" t="s">
        <v>34</v>
      </c>
      <c r="G369" s="40">
        <f t="shared" si="327"/>
        <v>2000000</v>
      </c>
      <c r="H369" s="40">
        <v>0</v>
      </c>
      <c r="I369" s="40">
        <v>0</v>
      </c>
      <c r="J369" s="9">
        <v>0</v>
      </c>
      <c r="K369" s="9">
        <v>0</v>
      </c>
      <c r="L369" s="9">
        <v>1000000</v>
      </c>
      <c r="M369" s="9">
        <v>1000000</v>
      </c>
      <c r="N369" s="9">
        <v>0</v>
      </c>
      <c r="O369" s="73"/>
      <c r="P369" s="73"/>
      <c r="Q369" s="73"/>
      <c r="R369" s="73"/>
      <c r="S369" s="73"/>
      <c r="T369" s="73"/>
      <c r="U369" s="73"/>
      <c r="V369" s="73"/>
      <c r="W369" s="73"/>
      <c r="X369" s="73"/>
    </row>
    <row r="370" spans="1:24" ht="39" customHeight="1">
      <c r="A370" s="63"/>
      <c r="B370" s="75"/>
      <c r="C370" s="68"/>
      <c r="D370" s="68"/>
      <c r="E370" s="69"/>
      <c r="F370" s="41" t="s">
        <v>32</v>
      </c>
      <c r="G370" s="40">
        <f t="shared" si="327"/>
        <v>0</v>
      </c>
      <c r="H370" s="24">
        <v>0</v>
      </c>
      <c r="I370" s="24">
        <v>0</v>
      </c>
      <c r="J370" s="7">
        <v>0</v>
      </c>
      <c r="K370" s="7">
        <v>0</v>
      </c>
      <c r="L370" s="7">
        <v>0</v>
      </c>
      <c r="M370" s="7">
        <v>0</v>
      </c>
      <c r="N370" s="7">
        <v>0</v>
      </c>
      <c r="O370" s="73"/>
      <c r="P370" s="73"/>
      <c r="Q370" s="73"/>
      <c r="R370" s="73"/>
      <c r="S370" s="73"/>
      <c r="T370" s="73"/>
      <c r="U370" s="73"/>
      <c r="V370" s="73"/>
      <c r="W370" s="73"/>
      <c r="X370" s="73"/>
    </row>
    <row r="371" spans="1:24" ht="39" customHeight="1">
      <c r="A371" s="63"/>
      <c r="B371" s="75"/>
      <c r="C371" s="68"/>
      <c r="D371" s="68"/>
      <c r="E371" s="69"/>
      <c r="F371" s="42" t="s">
        <v>33</v>
      </c>
      <c r="G371" s="40">
        <f t="shared" si="327"/>
        <v>0</v>
      </c>
      <c r="H371" s="24">
        <v>0</v>
      </c>
      <c r="I371" s="24">
        <v>0</v>
      </c>
      <c r="J371" s="7">
        <v>0</v>
      </c>
      <c r="K371" s="7">
        <v>0</v>
      </c>
      <c r="L371" s="7">
        <v>0</v>
      </c>
      <c r="M371" s="7">
        <v>0</v>
      </c>
      <c r="N371" s="7">
        <v>0</v>
      </c>
      <c r="O371" s="73"/>
      <c r="P371" s="73"/>
      <c r="Q371" s="73"/>
      <c r="R371" s="73"/>
      <c r="S371" s="73"/>
      <c r="T371" s="73"/>
      <c r="U371" s="73"/>
      <c r="V371" s="73"/>
      <c r="W371" s="73"/>
      <c r="X371" s="73"/>
    </row>
    <row r="372" spans="1:24" ht="39" hidden="1" customHeight="1">
      <c r="A372" s="62" t="s">
        <v>198</v>
      </c>
      <c r="B372" s="74" t="s">
        <v>195</v>
      </c>
      <c r="C372" s="67" t="s">
        <v>148</v>
      </c>
      <c r="D372" s="67" t="s">
        <v>258</v>
      </c>
      <c r="E372" s="69" t="s">
        <v>31</v>
      </c>
      <c r="F372" s="41" t="s">
        <v>15</v>
      </c>
      <c r="G372" s="40">
        <f t="shared" si="327"/>
        <v>0</v>
      </c>
      <c r="H372" s="40">
        <f t="shared" ref="H372:L372" si="330">H373+H374+H375</f>
        <v>0</v>
      </c>
      <c r="I372" s="40">
        <f t="shared" si="330"/>
        <v>0</v>
      </c>
      <c r="J372" s="9">
        <f t="shared" si="330"/>
        <v>0</v>
      </c>
      <c r="K372" s="9">
        <f t="shared" si="330"/>
        <v>0</v>
      </c>
      <c r="L372" s="9">
        <f t="shared" si="330"/>
        <v>0</v>
      </c>
      <c r="M372" s="9">
        <f t="shared" ref="M372:N372" si="331">M373+M374+M375</f>
        <v>0</v>
      </c>
      <c r="N372" s="9">
        <f t="shared" si="331"/>
        <v>0</v>
      </c>
      <c r="O372" s="72" t="s">
        <v>14</v>
      </c>
      <c r="P372" s="72" t="s">
        <v>14</v>
      </c>
      <c r="Q372" s="72" t="s">
        <v>14</v>
      </c>
      <c r="R372" s="72" t="s">
        <v>14</v>
      </c>
      <c r="S372" s="72" t="s">
        <v>14</v>
      </c>
      <c r="T372" s="72" t="s">
        <v>14</v>
      </c>
      <c r="U372" s="72" t="s">
        <v>14</v>
      </c>
      <c r="V372" s="72" t="s">
        <v>14</v>
      </c>
      <c r="W372" s="72" t="s">
        <v>14</v>
      </c>
      <c r="X372" s="72" t="s">
        <v>14</v>
      </c>
    </row>
    <row r="373" spans="1:24" ht="39" hidden="1" customHeight="1">
      <c r="A373" s="63"/>
      <c r="B373" s="75"/>
      <c r="C373" s="68"/>
      <c r="D373" s="68"/>
      <c r="E373" s="69"/>
      <c r="F373" s="41" t="s">
        <v>34</v>
      </c>
      <c r="G373" s="40">
        <f t="shared" si="327"/>
        <v>0</v>
      </c>
      <c r="H373" s="40">
        <v>0</v>
      </c>
      <c r="I373" s="40">
        <v>0</v>
      </c>
      <c r="J373" s="9">
        <v>0</v>
      </c>
      <c r="K373" s="9">
        <v>0</v>
      </c>
      <c r="L373" s="9">
        <v>0</v>
      </c>
      <c r="M373" s="9">
        <v>0</v>
      </c>
      <c r="N373" s="9">
        <v>0</v>
      </c>
      <c r="O373" s="73"/>
      <c r="P373" s="73"/>
      <c r="Q373" s="73"/>
      <c r="R373" s="73"/>
      <c r="S373" s="73"/>
      <c r="T373" s="73"/>
      <c r="U373" s="73"/>
      <c r="V373" s="73"/>
      <c r="W373" s="73"/>
      <c r="X373" s="73"/>
    </row>
    <row r="374" spans="1:24" ht="39" hidden="1" customHeight="1">
      <c r="A374" s="63"/>
      <c r="B374" s="75"/>
      <c r="C374" s="68"/>
      <c r="D374" s="68"/>
      <c r="E374" s="69"/>
      <c r="F374" s="41" t="s">
        <v>32</v>
      </c>
      <c r="G374" s="40">
        <f t="shared" si="327"/>
        <v>0</v>
      </c>
      <c r="H374" s="24">
        <v>0</v>
      </c>
      <c r="I374" s="24">
        <v>0</v>
      </c>
      <c r="J374" s="7">
        <v>0</v>
      </c>
      <c r="K374" s="7">
        <v>0</v>
      </c>
      <c r="L374" s="7">
        <v>0</v>
      </c>
      <c r="M374" s="7">
        <v>0</v>
      </c>
      <c r="N374" s="7">
        <v>0</v>
      </c>
      <c r="O374" s="73"/>
      <c r="P374" s="73"/>
      <c r="Q374" s="73"/>
      <c r="R374" s="73"/>
      <c r="S374" s="73"/>
      <c r="T374" s="73"/>
      <c r="U374" s="73"/>
      <c r="V374" s="73"/>
      <c r="W374" s="73"/>
      <c r="X374" s="73"/>
    </row>
    <row r="375" spans="1:24" ht="39" hidden="1" customHeight="1">
      <c r="A375" s="63"/>
      <c r="B375" s="75"/>
      <c r="C375" s="68"/>
      <c r="D375" s="68"/>
      <c r="E375" s="69"/>
      <c r="F375" s="42" t="s">
        <v>33</v>
      </c>
      <c r="G375" s="40">
        <f t="shared" si="327"/>
        <v>0</v>
      </c>
      <c r="H375" s="24">
        <v>0</v>
      </c>
      <c r="I375" s="24">
        <v>0</v>
      </c>
      <c r="J375" s="7">
        <v>0</v>
      </c>
      <c r="K375" s="7">
        <v>0</v>
      </c>
      <c r="L375" s="7">
        <v>0</v>
      </c>
      <c r="M375" s="7">
        <v>0</v>
      </c>
      <c r="N375" s="7">
        <v>0</v>
      </c>
      <c r="O375" s="73"/>
      <c r="P375" s="73"/>
      <c r="Q375" s="73"/>
      <c r="R375" s="73"/>
      <c r="S375" s="73"/>
      <c r="T375" s="73"/>
      <c r="U375" s="73"/>
      <c r="V375" s="73"/>
      <c r="W375" s="73"/>
      <c r="X375" s="73"/>
    </row>
    <row r="376" spans="1:24" ht="39" hidden="1" customHeight="1">
      <c r="A376" s="62" t="s">
        <v>199</v>
      </c>
      <c r="B376" s="74" t="s">
        <v>196</v>
      </c>
      <c r="C376" s="67" t="s">
        <v>148</v>
      </c>
      <c r="D376" s="67" t="s">
        <v>258</v>
      </c>
      <c r="E376" s="69" t="s">
        <v>31</v>
      </c>
      <c r="F376" s="41" t="s">
        <v>15</v>
      </c>
      <c r="G376" s="40">
        <f t="shared" ref="G376:G379" si="332">SUM(H376:N376)</f>
        <v>0</v>
      </c>
      <c r="H376" s="40">
        <f t="shared" ref="H376:L376" si="333">H377+H378+H379</f>
        <v>0</v>
      </c>
      <c r="I376" s="40">
        <f t="shared" si="333"/>
        <v>0</v>
      </c>
      <c r="J376" s="9">
        <f t="shared" si="333"/>
        <v>0</v>
      </c>
      <c r="K376" s="9">
        <f t="shared" si="333"/>
        <v>0</v>
      </c>
      <c r="L376" s="9">
        <f t="shared" si="333"/>
        <v>0</v>
      </c>
      <c r="M376" s="9">
        <f t="shared" ref="M376:N376" si="334">M377+M378+M379</f>
        <v>0</v>
      </c>
      <c r="N376" s="9">
        <f t="shared" si="334"/>
        <v>0</v>
      </c>
      <c r="O376" s="72" t="s">
        <v>14</v>
      </c>
      <c r="P376" s="72" t="s">
        <v>14</v>
      </c>
      <c r="Q376" s="72" t="s">
        <v>14</v>
      </c>
      <c r="R376" s="72" t="s">
        <v>14</v>
      </c>
      <c r="S376" s="72" t="s">
        <v>14</v>
      </c>
      <c r="T376" s="72" t="s">
        <v>14</v>
      </c>
      <c r="U376" s="72" t="s">
        <v>14</v>
      </c>
      <c r="V376" s="72" t="s">
        <v>14</v>
      </c>
      <c r="W376" s="72" t="s">
        <v>14</v>
      </c>
      <c r="X376" s="72" t="s">
        <v>14</v>
      </c>
    </row>
    <row r="377" spans="1:24" ht="39" hidden="1" customHeight="1">
      <c r="A377" s="63"/>
      <c r="B377" s="75"/>
      <c r="C377" s="68"/>
      <c r="D377" s="68"/>
      <c r="E377" s="69"/>
      <c r="F377" s="41" t="s">
        <v>34</v>
      </c>
      <c r="G377" s="40">
        <f t="shared" si="332"/>
        <v>0</v>
      </c>
      <c r="H377" s="40">
        <v>0</v>
      </c>
      <c r="I377" s="40">
        <v>0</v>
      </c>
      <c r="J377" s="9">
        <v>0</v>
      </c>
      <c r="K377" s="9">
        <v>0</v>
      </c>
      <c r="L377" s="9">
        <v>0</v>
      </c>
      <c r="M377" s="9">
        <v>0</v>
      </c>
      <c r="N377" s="9">
        <v>0</v>
      </c>
      <c r="O377" s="73"/>
      <c r="P377" s="73"/>
      <c r="Q377" s="73"/>
      <c r="R377" s="73"/>
      <c r="S377" s="73"/>
      <c r="T377" s="73"/>
      <c r="U377" s="73"/>
      <c r="V377" s="73"/>
      <c r="W377" s="73"/>
      <c r="X377" s="73"/>
    </row>
    <row r="378" spans="1:24" ht="39" hidden="1" customHeight="1">
      <c r="A378" s="63"/>
      <c r="B378" s="75"/>
      <c r="C378" s="68"/>
      <c r="D378" s="68"/>
      <c r="E378" s="69"/>
      <c r="F378" s="41" t="s">
        <v>32</v>
      </c>
      <c r="G378" s="40">
        <f t="shared" si="332"/>
        <v>0</v>
      </c>
      <c r="H378" s="24">
        <v>0</v>
      </c>
      <c r="I378" s="24">
        <v>0</v>
      </c>
      <c r="J378" s="7">
        <v>0</v>
      </c>
      <c r="K378" s="7">
        <v>0</v>
      </c>
      <c r="L378" s="7">
        <v>0</v>
      </c>
      <c r="M378" s="7">
        <v>0</v>
      </c>
      <c r="N378" s="7">
        <v>0</v>
      </c>
      <c r="O378" s="73"/>
      <c r="P378" s="73"/>
      <c r="Q378" s="73"/>
      <c r="R378" s="73"/>
      <c r="S378" s="73"/>
      <c r="T378" s="73"/>
      <c r="U378" s="73"/>
      <c r="V378" s="73"/>
      <c r="W378" s="73"/>
      <c r="X378" s="73"/>
    </row>
    <row r="379" spans="1:24" ht="39" hidden="1" customHeight="1">
      <c r="A379" s="63"/>
      <c r="B379" s="75"/>
      <c r="C379" s="68"/>
      <c r="D379" s="68"/>
      <c r="E379" s="69"/>
      <c r="F379" s="42" t="s">
        <v>33</v>
      </c>
      <c r="G379" s="40">
        <f t="shared" si="332"/>
        <v>0</v>
      </c>
      <c r="H379" s="24">
        <v>0</v>
      </c>
      <c r="I379" s="24">
        <v>0</v>
      </c>
      <c r="J379" s="7">
        <v>0</v>
      </c>
      <c r="K379" s="7">
        <v>0</v>
      </c>
      <c r="L379" s="7">
        <v>0</v>
      </c>
      <c r="M379" s="7">
        <v>0</v>
      </c>
      <c r="N379" s="7">
        <v>0</v>
      </c>
      <c r="O379" s="73"/>
      <c r="P379" s="73"/>
      <c r="Q379" s="73"/>
      <c r="R379" s="73"/>
      <c r="S379" s="73"/>
      <c r="T379" s="73"/>
      <c r="U379" s="73"/>
      <c r="V379" s="73"/>
      <c r="W379" s="73"/>
      <c r="X379" s="73"/>
    </row>
    <row r="380" spans="1:24" ht="21.75" customHeight="1">
      <c r="A380" s="62" t="s">
        <v>70</v>
      </c>
      <c r="B380" s="74" t="s">
        <v>47</v>
      </c>
      <c r="C380" s="67" t="s">
        <v>148</v>
      </c>
      <c r="D380" s="67" t="s">
        <v>258</v>
      </c>
      <c r="E380" s="67" t="s">
        <v>31</v>
      </c>
      <c r="F380" s="41" t="s">
        <v>15</v>
      </c>
      <c r="G380" s="40">
        <f t="shared" si="301"/>
        <v>13103107.282999996</v>
      </c>
      <c r="H380" s="40">
        <f t="shared" ref="H380:N380" si="335">H381</f>
        <v>1693362.01</v>
      </c>
      <c r="I380" s="40">
        <f t="shared" si="335"/>
        <v>2525870.9929999998</v>
      </c>
      <c r="J380" s="9">
        <f t="shared" si="335"/>
        <v>2052622.21</v>
      </c>
      <c r="K380" s="9">
        <f t="shared" si="335"/>
        <v>3506126.79</v>
      </c>
      <c r="L380" s="9">
        <f t="shared" si="335"/>
        <v>1143048.1299999999</v>
      </c>
      <c r="M380" s="9">
        <f t="shared" si="335"/>
        <v>1143048.1299999999</v>
      </c>
      <c r="N380" s="9">
        <f t="shared" si="335"/>
        <v>1039029.02</v>
      </c>
      <c r="O380" s="72" t="s">
        <v>14</v>
      </c>
      <c r="P380" s="72" t="s">
        <v>14</v>
      </c>
      <c r="Q380" s="72" t="s">
        <v>14</v>
      </c>
      <c r="R380" s="72" t="s">
        <v>14</v>
      </c>
      <c r="S380" s="72" t="s">
        <v>14</v>
      </c>
      <c r="T380" s="72" t="s">
        <v>14</v>
      </c>
      <c r="U380" s="72" t="s">
        <v>14</v>
      </c>
      <c r="V380" s="72" t="s">
        <v>14</v>
      </c>
      <c r="W380" s="72" t="s">
        <v>14</v>
      </c>
      <c r="X380" s="72" t="s">
        <v>14</v>
      </c>
    </row>
    <row r="381" spans="1:24" ht="39.75" customHeight="1">
      <c r="A381" s="63"/>
      <c r="B381" s="75"/>
      <c r="C381" s="68"/>
      <c r="D381" s="68"/>
      <c r="E381" s="68"/>
      <c r="F381" s="41" t="s">
        <v>34</v>
      </c>
      <c r="G381" s="40">
        <f t="shared" si="301"/>
        <v>13103107.282999996</v>
      </c>
      <c r="H381" s="40">
        <f>H385+H389+H393+H397</f>
        <v>1693362.01</v>
      </c>
      <c r="I381" s="40">
        <f>I385+I389+I393+I397+I401</f>
        <v>2525870.9929999998</v>
      </c>
      <c r="J381" s="9">
        <f t="shared" ref="J381" si="336">J385+J389+J393+J397+J401</f>
        <v>2052622.21</v>
      </c>
      <c r="K381" s="9">
        <f>K385+K389+K393+K397+K401</f>
        <v>3506126.79</v>
      </c>
      <c r="L381" s="9">
        <f t="shared" ref="L381" si="337">L385+L389+L393+L397+L401</f>
        <v>1143048.1299999999</v>
      </c>
      <c r="M381" s="9">
        <f t="shared" ref="M381:N381" si="338">M385+M389+M393+M397+M401</f>
        <v>1143048.1299999999</v>
      </c>
      <c r="N381" s="9">
        <f t="shared" si="338"/>
        <v>1039029.02</v>
      </c>
      <c r="O381" s="73"/>
      <c r="P381" s="73"/>
      <c r="Q381" s="73"/>
      <c r="R381" s="73"/>
      <c r="S381" s="73"/>
      <c r="T381" s="73"/>
      <c r="U381" s="73"/>
      <c r="V381" s="73"/>
      <c r="W381" s="73"/>
      <c r="X381" s="73"/>
    </row>
    <row r="382" spans="1:24" ht="39.75" customHeight="1">
      <c r="A382" s="63"/>
      <c r="B382" s="75"/>
      <c r="C382" s="68"/>
      <c r="D382" s="68"/>
      <c r="E382" s="68"/>
      <c r="F382" s="41" t="s">
        <v>32</v>
      </c>
      <c r="G382" s="40">
        <f t="shared" si="301"/>
        <v>0</v>
      </c>
      <c r="H382" s="40">
        <f t="shared" ref="H382" si="339">H386+H390+H394</f>
        <v>0</v>
      </c>
      <c r="I382" s="40">
        <f t="shared" ref="I382:L382" si="340">I386+I390+I394+I398+I402</f>
        <v>0</v>
      </c>
      <c r="J382" s="9">
        <f t="shared" si="340"/>
        <v>0</v>
      </c>
      <c r="K382" s="9">
        <f t="shared" si="340"/>
        <v>0</v>
      </c>
      <c r="L382" s="9">
        <f t="shared" si="340"/>
        <v>0</v>
      </c>
      <c r="M382" s="9">
        <f t="shared" ref="M382:N383" si="341">M386+M390+M394+M398+M402</f>
        <v>0</v>
      </c>
      <c r="N382" s="9">
        <f t="shared" si="341"/>
        <v>0</v>
      </c>
      <c r="O382" s="73"/>
      <c r="P382" s="73"/>
      <c r="Q382" s="73"/>
      <c r="R382" s="73"/>
      <c r="S382" s="73"/>
      <c r="T382" s="73"/>
      <c r="U382" s="73"/>
      <c r="V382" s="73"/>
      <c r="W382" s="73"/>
      <c r="X382" s="73"/>
    </row>
    <row r="383" spans="1:24" ht="39.75" customHeight="1">
      <c r="A383" s="64"/>
      <c r="B383" s="89"/>
      <c r="C383" s="68"/>
      <c r="D383" s="68"/>
      <c r="E383" s="78"/>
      <c r="F383" s="42" t="s">
        <v>33</v>
      </c>
      <c r="G383" s="40">
        <f t="shared" si="301"/>
        <v>0</v>
      </c>
      <c r="H383" s="40">
        <f t="shared" ref="H383" si="342">H387+H391+H395</f>
        <v>0</v>
      </c>
      <c r="I383" s="40">
        <f t="shared" ref="I383:L383" si="343">I387+I391+I395+I399+I403</f>
        <v>0</v>
      </c>
      <c r="J383" s="9">
        <f t="shared" si="343"/>
        <v>0</v>
      </c>
      <c r="K383" s="9">
        <f t="shared" si="343"/>
        <v>0</v>
      </c>
      <c r="L383" s="9">
        <f t="shared" si="343"/>
        <v>0</v>
      </c>
      <c r="M383" s="9">
        <f t="shared" si="341"/>
        <v>0</v>
      </c>
      <c r="N383" s="9">
        <f t="shared" si="341"/>
        <v>0</v>
      </c>
      <c r="O383" s="70"/>
      <c r="P383" s="70"/>
      <c r="Q383" s="70"/>
      <c r="R383" s="70"/>
      <c r="S383" s="70"/>
      <c r="T383" s="70"/>
      <c r="U383" s="70"/>
      <c r="V383" s="70"/>
      <c r="W383" s="70"/>
      <c r="X383" s="70"/>
    </row>
    <row r="384" spans="1:24" ht="21.75" customHeight="1">
      <c r="A384" s="62" t="s">
        <v>138</v>
      </c>
      <c r="B384" s="74" t="s">
        <v>48</v>
      </c>
      <c r="C384" s="67" t="s">
        <v>148</v>
      </c>
      <c r="D384" s="67" t="s">
        <v>258</v>
      </c>
      <c r="E384" s="69" t="s">
        <v>31</v>
      </c>
      <c r="F384" s="41" t="s">
        <v>15</v>
      </c>
      <c r="G384" s="40">
        <f t="shared" si="301"/>
        <v>2839084.3530000001</v>
      </c>
      <c r="H384" s="40">
        <f t="shared" ref="H384:N384" si="344">H385</f>
        <v>102969.01</v>
      </c>
      <c r="I384" s="40">
        <f t="shared" si="344"/>
        <v>664025.04299999995</v>
      </c>
      <c r="J384" s="9">
        <f t="shared" si="344"/>
        <v>772090.3</v>
      </c>
      <c r="K384" s="9">
        <f t="shared" si="344"/>
        <v>700000</v>
      </c>
      <c r="L384" s="9">
        <f t="shared" si="344"/>
        <v>200000</v>
      </c>
      <c r="M384" s="9">
        <f t="shared" si="344"/>
        <v>200000</v>
      </c>
      <c r="N384" s="9">
        <f t="shared" si="344"/>
        <v>200000</v>
      </c>
      <c r="O384" s="72" t="s">
        <v>14</v>
      </c>
      <c r="P384" s="72" t="s">
        <v>14</v>
      </c>
      <c r="Q384" s="72" t="s">
        <v>14</v>
      </c>
      <c r="R384" s="72" t="s">
        <v>14</v>
      </c>
      <c r="S384" s="72" t="s">
        <v>14</v>
      </c>
      <c r="T384" s="72" t="s">
        <v>14</v>
      </c>
      <c r="U384" s="72" t="s">
        <v>14</v>
      </c>
      <c r="V384" s="72" t="s">
        <v>14</v>
      </c>
      <c r="W384" s="72" t="s">
        <v>14</v>
      </c>
      <c r="X384" s="72" t="s">
        <v>14</v>
      </c>
    </row>
    <row r="385" spans="1:24" ht="39.75" customHeight="1">
      <c r="A385" s="63"/>
      <c r="B385" s="75"/>
      <c r="C385" s="68"/>
      <c r="D385" s="68"/>
      <c r="E385" s="69"/>
      <c r="F385" s="41" t="s">
        <v>34</v>
      </c>
      <c r="G385" s="40">
        <f t="shared" si="301"/>
        <v>2839084.3530000001</v>
      </c>
      <c r="H385" s="40">
        <v>102969.01</v>
      </c>
      <c r="I385" s="40">
        <v>664025.04299999995</v>
      </c>
      <c r="J385" s="9">
        <v>772090.3</v>
      </c>
      <c r="K385" s="9">
        <v>700000</v>
      </c>
      <c r="L385" s="9">
        <v>200000</v>
      </c>
      <c r="M385" s="9">
        <v>200000</v>
      </c>
      <c r="N385" s="9">
        <v>200000</v>
      </c>
      <c r="O385" s="73"/>
      <c r="P385" s="73"/>
      <c r="Q385" s="73"/>
      <c r="R385" s="73"/>
      <c r="S385" s="73"/>
      <c r="T385" s="73"/>
      <c r="U385" s="73"/>
      <c r="V385" s="73"/>
      <c r="W385" s="73"/>
      <c r="X385" s="73"/>
    </row>
    <row r="386" spans="1:24" ht="39.75" customHeight="1">
      <c r="A386" s="63"/>
      <c r="B386" s="75"/>
      <c r="C386" s="68"/>
      <c r="D386" s="68"/>
      <c r="E386" s="69"/>
      <c r="F386" s="41" t="s">
        <v>32</v>
      </c>
      <c r="G386" s="40">
        <f t="shared" si="301"/>
        <v>0</v>
      </c>
      <c r="H386" s="24">
        <v>0</v>
      </c>
      <c r="I386" s="24">
        <v>0</v>
      </c>
      <c r="J386" s="7">
        <v>0</v>
      </c>
      <c r="K386" s="7">
        <v>0</v>
      </c>
      <c r="L386" s="7">
        <v>0</v>
      </c>
      <c r="M386" s="7">
        <v>0</v>
      </c>
      <c r="N386" s="7">
        <v>0</v>
      </c>
      <c r="O386" s="73"/>
      <c r="P386" s="73"/>
      <c r="Q386" s="73"/>
      <c r="R386" s="73"/>
      <c r="S386" s="73"/>
      <c r="T386" s="73"/>
      <c r="U386" s="73"/>
      <c r="V386" s="73"/>
      <c r="W386" s="73"/>
      <c r="X386" s="73"/>
    </row>
    <row r="387" spans="1:24" ht="39.75" customHeight="1">
      <c r="A387" s="63"/>
      <c r="B387" s="75"/>
      <c r="C387" s="68"/>
      <c r="D387" s="68"/>
      <c r="E387" s="69"/>
      <c r="F387" s="42" t="s">
        <v>33</v>
      </c>
      <c r="G387" s="40">
        <f t="shared" si="301"/>
        <v>0</v>
      </c>
      <c r="H387" s="24">
        <v>0</v>
      </c>
      <c r="I387" s="24">
        <v>0</v>
      </c>
      <c r="J387" s="7">
        <v>0</v>
      </c>
      <c r="K387" s="7">
        <v>0</v>
      </c>
      <c r="L387" s="7">
        <v>0</v>
      </c>
      <c r="M387" s="7">
        <v>0</v>
      </c>
      <c r="N387" s="7">
        <v>0</v>
      </c>
      <c r="O387" s="73"/>
      <c r="P387" s="73"/>
      <c r="Q387" s="73"/>
      <c r="R387" s="73"/>
      <c r="S387" s="73"/>
      <c r="T387" s="73"/>
      <c r="U387" s="73"/>
      <c r="V387" s="73"/>
      <c r="W387" s="73"/>
      <c r="X387" s="73"/>
    </row>
    <row r="388" spans="1:24" ht="21.75" customHeight="1">
      <c r="A388" s="62" t="s">
        <v>139</v>
      </c>
      <c r="B388" s="74" t="s">
        <v>100</v>
      </c>
      <c r="C388" s="67" t="s">
        <v>148</v>
      </c>
      <c r="D388" s="67" t="s">
        <v>258</v>
      </c>
      <c r="E388" s="69" t="s">
        <v>31</v>
      </c>
      <c r="F388" s="41" t="s">
        <v>15</v>
      </c>
      <c r="G388" s="40">
        <f t="shared" si="301"/>
        <v>1260631.02</v>
      </c>
      <c r="H388" s="40">
        <f t="shared" ref="H388:N388" si="345">H389</f>
        <v>0</v>
      </c>
      <c r="I388" s="40">
        <f t="shared" si="345"/>
        <v>197566.9</v>
      </c>
      <c r="J388" s="9">
        <f t="shared" si="345"/>
        <v>275629.31</v>
      </c>
      <c r="K388" s="9">
        <f t="shared" si="345"/>
        <v>97434.81</v>
      </c>
      <c r="L388" s="9">
        <f t="shared" si="345"/>
        <v>220000</v>
      </c>
      <c r="M388" s="9">
        <f t="shared" si="345"/>
        <v>220000</v>
      </c>
      <c r="N388" s="9">
        <f t="shared" si="345"/>
        <v>250000</v>
      </c>
      <c r="O388" s="72" t="s">
        <v>14</v>
      </c>
      <c r="P388" s="72" t="s">
        <v>14</v>
      </c>
      <c r="Q388" s="72" t="s">
        <v>14</v>
      </c>
      <c r="R388" s="72" t="s">
        <v>14</v>
      </c>
      <c r="S388" s="72" t="s">
        <v>14</v>
      </c>
      <c r="T388" s="72" t="s">
        <v>14</v>
      </c>
      <c r="U388" s="72" t="s">
        <v>14</v>
      </c>
      <c r="V388" s="72" t="s">
        <v>14</v>
      </c>
      <c r="W388" s="72" t="s">
        <v>14</v>
      </c>
      <c r="X388" s="72" t="s">
        <v>14</v>
      </c>
    </row>
    <row r="389" spans="1:24" ht="39.75" customHeight="1">
      <c r="A389" s="63"/>
      <c r="B389" s="75"/>
      <c r="C389" s="68"/>
      <c r="D389" s="68"/>
      <c r="E389" s="69"/>
      <c r="F389" s="41" t="s">
        <v>34</v>
      </c>
      <c r="G389" s="40">
        <f t="shared" si="301"/>
        <v>1260631.02</v>
      </c>
      <c r="H389" s="40">
        <v>0</v>
      </c>
      <c r="I389" s="40">
        <v>197566.9</v>
      </c>
      <c r="J389" s="9">
        <v>275629.31</v>
      </c>
      <c r="K389" s="9">
        <v>97434.81</v>
      </c>
      <c r="L389" s="9">
        <v>220000</v>
      </c>
      <c r="M389" s="9">
        <v>220000</v>
      </c>
      <c r="N389" s="9">
        <v>250000</v>
      </c>
      <c r="O389" s="73"/>
      <c r="P389" s="73"/>
      <c r="Q389" s="73"/>
      <c r="R389" s="73"/>
      <c r="S389" s="73"/>
      <c r="T389" s="73"/>
      <c r="U389" s="73"/>
      <c r="V389" s="73"/>
      <c r="W389" s="73"/>
      <c r="X389" s="73"/>
    </row>
    <row r="390" spans="1:24" ht="39.75" customHeight="1">
      <c r="A390" s="63"/>
      <c r="B390" s="75"/>
      <c r="C390" s="68"/>
      <c r="D390" s="68"/>
      <c r="E390" s="69"/>
      <c r="F390" s="41" t="s">
        <v>32</v>
      </c>
      <c r="G390" s="40">
        <f t="shared" si="301"/>
        <v>0</v>
      </c>
      <c r="H390" s="24">
        <v>0</v>
      </c>
      <c r="I390" s="24">
        <v>0</v>
      </c>
      <c r="J390" s="7">
        <v>0</v>
      </c>
      <c r="K390" s="7">
        <v>0</v>
      </c>
      <c r="L390" s="7">
        <v>0</v>
      </c>
      <c r="M390" s="7">
        <v>0</v>
      </c>
      <c r="N390" s="7">
        <v>0</v>
      </c>
      <c r="O390" s="73"/>
      <c r="P390" s="73"/>
      <c r="Q390" s="73"/>
      <c r="R390" s="73"/>
      <c r="S390" s="73"/>
      <c r="T390" s="73"/>
      <c r="U390" s="73"/>
      <c r="V390" s="73"/>
      <c r="W390" s="73"/>
      <c r="X390" s="73"/>
    </row>
    <row r="391" spans="1:24" ht="39.75" customHeight="1">
      <c r="A391" s="63"/>
      <c r="B391" s="75"/>
      <c r="C391" s="68"/>
      <c r="D391" s="68"/>
      <c r="E391" s="69"/>
      <c r="F391" s="42" t="s">
        <v>33</v>
      </c>
      <c r="G391" s="40">
        <f t="shared" si="301"/>
        <v>0</v>
      </c>
      <c r="H391" s="24">
        <v>0</v>
      </c>
      <c r="I391" s="24">
        <v>0</v>
      </c>
      <c r="J391" s="7">
        <v>0</v>
      </c>
      <c r="K391" s="7">
        <v>0</v>
      </c>
      <c r="L391" s="7">
        <v>0</v>
      </c>
      <c r="M391" s="7">
        <v>0</v>
      </c>
      <c r="N391" s="7">
        <v>0</v>
      </c>
      <c r="O391" s="73"/>
      <c r="P391" s="73"/>
      <c r="Q391" s="73"/>
      <c r="R391" s="73"/>
      <c r="S391" s="73"/>
      <c r="T391" s="73"/>
      <c r="U391" s="73"/>
      <c r="V391" s="73"/>
      <c r="W391" s="73"/>
      <c r="X391" s="73"/>
    </row>
    <row r="392" spans="1:24" ht="21.75" customHeight="1">
      <c r="A392" s="62" t="s">
        <v>140</v>
      </c>
      <c r="B392" s="74" t="s">
        <v>111</v>
      </c>
      <c r="C392" s="67" t="s">
        <v>148</v>
      </c>
      <c r="D392" s="67" t="s">
        <v>258</v>
      </c>
      <c r="E392" s="69" t="s">
        <v>31</v>
      </c>
      <c r="F392" s="41" t="s">
        <v>15</v>
      </c>
      <c r="G392" s="40">
        <f t="shared" si="301"/>
        <v>8173391.9100000001</v>
      </c>
      <c r="H392" s="40">
        <f t="shared" ref="H392:N392" si="346">H393</f>
        <v>990393</v>
      </c>
      <c r="I392" s="40">
        <f t="shared" si="346"/>
        <v>1564279.05</v>
      </c>
      <c r="J392" s="9">
        <f t="shared" si="346"/>
        <v>874902.6</v>
      </c>
      <c r="K392" s="9">
        <f t="shared" si="346"/>
        <v>2708691.98</v>
      </c>
      <c r="L392" s="9">
        <f t="shared" si="346"/>
        <v>723048.13</v>
      </c>
      <c r="M392" s="9">
        <f t="shared" si="346"/>
        <v>723048.13</v>
      </c>
      <c r="N392" s="9">
        <f t="shared" si="346"/>
        <v>589029.02</v>
      </c>
      <c r="O392" s="72" t="s">
        <v>14</v>
      </c>
      <c r="P392" s="72" t="s">
        <v>14</v>
      </c>
      <c r="Q392" s="72" t="s">
        <v>14</v>
      </c>
      <c r="R392" s="72" t="s">
        <v>14</v>
      </c>
      <c r="S392" s="72" t="s">
        <v>14</v>
      </c>
      <c r="T392" s="72" t="s">
        <v>14</v>
      </c>
      <c r="U392" s="72" t="s">
        <v>14</v>
      </c>
      <c r="V392" s="72" t="s">
        <v>14</v>
      </c>
      <c r="W392" s="72" t="s">
        <v>14</v>
      </c>
      <c r="X392" s="72" t="s">
        <v>14</v>
      </c>
    </row>
    <row r="393" spans="1:24" ht="39.75" customHeight="1">
      <c r="A393" s="63"/>
      <c r="B393" s="75"/>
      <c r="C393" s="68"/>
      <c r="D393" s="68"/>
      <c r="E393" s="69"/>
      <c r="F393" s="41" t="s">
        <v>34</v>
      </c>
      <c r="G393" s="40">
        <f t="shared" si="301"/>
        <v>8173391.9100000001</v>
      </c>
      <c r="H393" s="40">
        <v>990393</v>
      </c>
      <c r="I393" s="40">
        <v>1564279.05</v>
      </c>
      <c r="J393" s="9">
        <v>874902.6</v>
      </c>
      <c r="K393" s="9">
        <v>2708691.98</v>
      </c>
      <c r="L393" s="9">
        <v>723048.13</v>
      </c>
      <c r="M393" s="9">
        <v>723048.13</v>
      </c>
      <c r="N393" s="9">
        <v>589029.02</v>
      </c>
      <c r="O393" s="73"/>
      <c r="P393" s="73"/>
      <c r="Q393" s="73"/>
      <c r="R393" s="73"/>
      <c r="S393" s="73"/>
      <c r="T393" s="73"/>
      <c r="U393" s="73"/>
      <c r="V393" s="73"/>
      <c r="W393" s="73"/>
      <c r="X393" s="73"/>
    </row>
    <row r="394" spans="1:24" ht="39.75" customHeight="1">
      <c r="A394" s="63"/>
      <c r="B394" s="75"/>
      <c r="C394" s="68"/>
      <c r="D394" s="68"/>
      <c r="E394" s="69"/>
      <c r="F394" s="41" t="s">
        <v>32</v>
      </c>
      <c r="G394" s="40">
        <f t="shared" si="301"/>
        <v>0</v>
      </c>
      <c r="H394" s="24">
        <v>0</v>
      </c>
      <c r="I394" s="24">
        <v>0</v>
      </c>
      <c r="J394" s="7">
        <v>0</v>
      </c>
      <c r="K394" s="7">
        <v>0</v>
      </c>
      <c r="L394" s="7">
        <v>0</v>
      </c>
      <c r="M394" s="7">
        <v>0</v>
      </c>
      <c r="N394" s="7">
        <v>0</v>
      </c>
      <c r="O394" s="73"/>
      <c r="P394" s="73"/>
      <c r="Q394" s="73"/>
      <c r="R394" s="73"/>
      <c r="S394" s="73"/>
      <c r="T394" s="73"/>
      <c r="U394" s="73"/>
      <c r="V394" s="73"/>
      <c r="W394" s="73"/>
      <c r="X394" s="73"/>
    </row>
    <row r="395" spans="1:24" ht="39.75" customHeight="1">
      <c r="A395" s="63"/>
      <c r="B395" s="75"/>
      <c r="C395" s="68"/>
      <c r="D395" s="68"/>
      <c r="E395" s="69"/>
      <c r="F395" s="42" t="s">
        <v>33</v>
      </c>
      <c r="G395" s="40">
        <f t="shared" si="301"/>
        <v>0</v>
      </c>
      <c r="H395" s="24">
        <v>0</v>
      </c>
      <c r="I395" s="24">
        <v>0</v>
      </c>
      <c r="J395" s="7">
        <v>0</v>
      </c>
      <c r="K395" s="7">
        <v>0</v>
      </c>
      <c r="L395" s="7">
        <v>0</v>
      </c>
      <c r="M395" s="7">
        <v>0</v>
      </c>
      <c r="N395" s="7">
        <v>0</v>
      </c>
      <c r="O395" s="73"/>
      <c r="P395" s="73"/>
      <c r="Q395" s="73"/>
      <c r="R395" s="73"/>
      <c r="S395" s="73"/>
      <c r="T395" s="73"/>
      <c r="U395" s="73"/>
      <c r="V395" s="73"/>
      <c r="W395" s="73"/>
      <c r="X395" s="73"/>
    </row>
    <row r="396" spans="1:24" ht="39.75" customHeight="1">
      <c r="A396" s="62" t="s">
        <v>203</v>
      </c>
      <c r="B396" s="74" t="s">
        <v>193</v>
      </c>
      <c r="C396" s="67" t="s">
        <v>148</v>
      </c>
      <c r="D396" s="67" t="s">
        <v>258</v>
      </c>
      <c r="E396" s="69" t="s">
        <v>31</v>
      </c>
      <c r="F396" s="41" t="s">
        <v>15</v>
      </c>
      <c r="G396" s="40">
        <f t="shared" si="301"/>
        <v>600000</v>
      </c>
      <c r="H396" s="40">
        <f t="shared" ref="H396:L396" si="347">H397+H398+H399</f>
        <v>600000</v>
      </c>
      <c r="I396" s="40">
        <f t="shared" si="347"/>
        <v>0</v>
      </c>
      <c r="J396" s="9">
        <f t="shared" si="347"/>
        <v>0</v>
      </c>
      <c r="K396" s="9">
        <f t="shared" si="347"/>
        <v>0</v>
      </c>
      <c r="L396" s="9">
        <f t="shared" si="347"/>
        <v>0</v>
      </c>
      <c r="M396" s="9">
        <f t="shared" ref="M396:N396" si="348">M397+M398+M399</f>
        <v>0</v>
      </c>
      <c r="N396" s="9">
        <f t="shared" si="348"/>
        <v>0</v>
      </c>
      <c r="O396" s="72" t="s">
        <v>14</v>
      </c>
      <c r="P396" s="72" t="s">
        <v>14</v>
      </c>
      <c r="Q396" s="72" t="s">
        <v>14</v>
      </c>
      <c r="R396" s="72" t="s">
        <v>14</v>
      </c>
      <c r="S396" s="72" t="s">
        <v>14</v>
      </c>
      <c r="T396" s="72" t="s">
        <v>14</v>
      </c>
      <c r="U396" s="72" t="s">
        <v>14</v>
      </c>
      <c r="V396" s="72" t="s">
        <v>14</v>
      </c>
      <c r="W396" s="72" t="s">
        <v>14</v>
      </c>
      <c r="X396" s="72" t="s">
        <v>14</v>
      </c>
    </row>
    <row r="397" spans="1:24" ht="39.75" customHeight="1">
      <c r="A397" s="63"/>
      <c r="B397" s="75"/>
      <c r="C397" s="68"/>
      <c r="D397" s="68"/>
      <c r="E397" s="69"/>
      <c r="F397" s="41" t="s">
        <v>34</v>
      </c>
      <c r="G397" s="40">
        <f t="shared" si="301"/>
        <v>600000</v>
      </c>
      <c r="H397" s="40">
        <v>600000</v>
      </c>
      <c r="I397" s="40">
        <v>0</v>
      </c>
      <c r="J397" s="9">
        <v>0</v>
      </c>
      <c r="K397" s="9">
        <v>0</v>
      </c>
      <c r="L397" s="9">
        <v>0</v>
      </c>
      <c r="M397" s="9">
        <v>0</v>
      </c>
      <c r="N397" s="9">
        <v>0</v>
      </c>
      <c r="O397" s="73"/>
      <c r="P397" s="73"/>
      <c r="Q397" s="73"/>
      <c r="R397" s="73"/>
      <c r="S397" s="73"/>
      <c r="T397" s="73"/>
      <c r="U397" s="73"/>
      <c r="V397" s="73"/>
      <c r="W397" s="73"/>
      <c r="X397" s="73"/>
    </row>
    <row r="398" spans="1:24" ht="39.75" customHeight="1">
      <c r="A398" s="63"/>
      <c r="B398" s="75"/>
      <c r="C398" s="68"/>
      <c r="D398" s="68"/>
      <c r="E398" s="69"/>
      <c r="F398" s="41" t="s">
        <v>32</v>
      </c>
      <c r="G398" s="40">
        <f t="shared" si="301"/>
        <v>0</v>
      </c>
      <c r="H398" s="24">
        <v>0</v>
      </c>
      <c r="I398" s="24">
        <v>0</v>
      </c>
      <c r="J398" s="7">
        <v>0</v>
      </c>
      <c r="K398" s="7">
        <v>0</v>
      </c>
      <c r="L398" s="7">
        <v>0</v>
      </c>
      <c r="M398" s="7">
        <v>0</v>
      </c>
      <c r="N398" s="7">
        <v>0</v>
      </c>
      <c r="O398" s="73"/>
      <c r="P398" s="73"/>
      <c r="Q398" s="73"/>
      <c r="R398" s="73"/>
      <c r="S398" s="73"/>
      <c r="T398" s="73"/>
      <c r="U398" s="73"/>
      <c r="V398" s="73"/>
      <c r="W398" s="73"/>
      <c r="X398" s="73"/>
    </row>
    <row r="399" spans="1:24" ht="39.75" customHeight="1">
      <c r="A399" s="64"/>
      <c r="B399" s="89"/>
      <c r="C399" s="68"/>
      <c r="D399" s="68"/>
      <c r="E399" s="69"/>
      <c r="F399" s="42" t="s">
        <v>33</v>
      </c>
      <c r="G399" s="40">
        <f t="shared" si="301"/>
        <v>0</v>
      </c>
      <c r="H399" s="24">
        <v>0</v>
      </c>
      <c r="I399" s="24">
        <v>0</v>
      </c>
      <c r="J399" s="7">
        <v>0</v>
      </c>
      <c r="K399" s="7">
        <v>0</v>
      </c>
      <c r="L399" s="7">
        <v>0</v>
      </c>
      <c r="M399" s="7">
        <v>0</v>
      </c>
      <c r="N399" s="7">
        <v>0</v>
      </c>
      <c r="O399" s="73"/>
      <c r="P399" s="73"/>
      <c r="Q399" s="73"/>
      <c r="R399" s="73"/>
      <c r="S399" s="73"/>
      <c r="T399" s="73"/>
      <c r="U399" s="73"/>
      <c r="V399" s="73"/>
      <c r="W399" s="73"/>
      <c r="X399" s="73"/>
    </row>
    <row r="400" spans="1:24" ht="36" customHeight="1">
      <c r="A400" s="62" t="s">
        <v>204</v>
      </c>
      <c r="B400" s="74" t="s">
        <v>205</v>
      </c>
      <c r="C400" s="67" t="s">
        <v>148</v>
      </c>
      <c r="D400" s="67" t="s">
        <v>258</v>
      </c>
      <c r="E400" s="69" t="s">
        <v>31</v>
      </c>
      <c r="F400" s="41" t="s">
        <v>15</v>
      </c>
      <c r="G400" s="40">
        <f t="shared" ref="G400:G403" si="349">SUM(H400:N400)</f>
        <v>230000</v>
      </c>
      <c r="H400" s="40">
        <f t="shared" ref="H400:L400" si="350">H401+H402+H403</f>
        <v>0</v>
      </c>
      <c r="I400" s="40">
        <f t="shared" si="350"/>
        <v>100000</v>
      </c>
      <c r="J400" s="9">
        <f t="shared" si="350"/>
        <v>130000</v>
      </c>
      <c r="K400" s="9">
        <f t="shared" si="350"/>
        <v>0</v>
      </c>
      <c r="L400" s="9">
        <f t="shared" si="350"/>
        <v>0</v>
      </c>
      <c r="M400" s="9">
        <f t="shared" ref="M400:N400" si="351">M401+M402+M403</f>
        <v>0</v>
      </c>
      <c r="N400" s="9">
        <f t="shared" si="351"/>
        <v>0</v>
      </c>
      <c r="O400" s="72" t="s">
        <v>14</v>
      </c>
      <c r="P400" s="72" t="s">
        <v>14</v>
      </c>
      <c r="Q400" s="72" t="s">
        <v>14</v>
      </c>
      <c r="R400" s="72" t="s">
        <v>14</v>
      </c>
      <c r="S400" s="72" t="s">
        <v>14</v>
      </c>
      <c r="T400" s="72" t="s">
        <v>14</v>
      </c>
      <c r="U400" s="72" t="s">
        <v>14</v>
      </c>
      <c r="V400" s="72" t="s">
        <v>14</v>
      </c>
      <c r="W400" s="72" t="s">
        <v>14</v>
      </c>
      <c r="X400" s="72" t="s">
        <v>14</v>
      </c>
    </row>
    <row r="401" spans="1:24" ht="36" customHeight="1">
      <c r="A401" s="63"/>
      <c r="B401" s="75"/>
      <c r="C401" s="68"/>
      <c r="D401" s="68"/>
      <c r="E401" s="69"/>
      <c r="F401" s="41" t="s">
        <v>34</v>
      </c>
      <c r="G401" s="40">
        <f t="shared" si="349"/>
        <v>230000</v>
      </c>
      <c r="H401" s="40">
        <v>0</v>
      </c>
      <c r="I401" s="40">
        <v>100000</v>
      </c>
      <c r="J401" s="9">
        <v>130000</v>
      </c>
      <c r="K401" s="9">
        <v>0</v>
      </c>
      <c r="L401" s="9">
        <v>0</v>
      </c>
      <c r="M401" s="9">
        <v>0</v>
      </c>
      <c r="N401" s="9">
        <v>0</v>
      </c>
      <c r="O401" s="73"/>
      <c r="P401" s="73"/>
      <c r="Q401" s="73"/>
      <c r="R401" s="73"/>
      <c r="S401" s="73"/>
      <c r="T401" s="73"/>
      <c r="U401" s="73"/>
      <c r="V401" s="73"/>
      <c r="W401" s="73"/>
      <c r="X401" s="73"/>
    </row>
    <row r="402" spans="1:24" ht="36" customHeight="1">
      <c r="A402" s="63"/>
      <c r="B402" s="75"/>
      <c r="C402" s="68"/>
      <c r="D402" s="68"/>
      <c r="E402" s="69"/>
      <c r="F402" s="41" t="s">
        <v>32</v>
      </c>
      <c r="G402" s="40">
        <f t="shared" si="349"/>
        <v>0</v>
      </c>
      <c r="H402" s="24">
        <v>0</v>
      </c>
      <c r="I402" s="24">
        <v>0</v>
      </c>
      <c r="J402" s="7">
        <v>0</v>
      </c>
      <c r="K402" s="7">
        <v>0</v>
      </c>
      <c r="L402" s="7">
        <v>0</v>
      </c>
      <c r="M402" s="7">
        <v>0</v>
      </c>
      <c r="N402" s="7">
        <v>0</v>
      </c>
      <c r="O402" s="73"/>
      <c r="P402" s="73"/>
      <c r="Q402" s="73"/>
      <c r="R402" s="73"/>
      <c r="S402" s="73"/>
      <c r="T402" s="73"/>
      <c r="U402" s="73"/>
      <c r="V402" s="73"/>
      <c r="W402" s="73"/>
      <c r="X402" s="73"/>
    </row>
    <row r="403" spans="1:24" ht="36" customHeight="1">
      <c r="A403" s="64"/>
      <c r="B403" s="89"/>
      <c r="C403" s="68"/>
      <c r="D403" s="68"/>
      <c r="E403" s="69"/>
      <c r="F403" s="42" t="s">
        <v>33</v>
      </c>
      <c r="G403" s="40">
        <f t="shared" si="349"/>
        <v>0</v>
      </c>
      <c r="H403" s="24">
        <v>0</v>
      </c>
      <c r="I403" s="24">
        <v>0</v>
      </c>
      <c r="J403" s="7">
        <v>0</v>
      </c>
      <c r="K403" s="7">
        <v>0</v>
      </c>
      <c r="L403" s="7">
        <v>0</v>
      </c>
      <c r="M403" s="7">
        <v>0</v>
      </c>
      <c r="N403" s="7">
        <v>0</v>
      </c>
      <c r="O403" s="73"/>
      <c r="P403" s="73"/>
      <c r="Q403" s="73"/>
      <c r="R403" s="73"/>
      <c r="S403" s="73"/>
      <c r="T403" s="73"/>
      <c r="U403" s="73"/>
      <c r="V403" s="73"/>
      <c r="W403" s="73"/>
      <c r="X403" s="73"/>
    </row>
    <row r="404" spans="1:24" ht="21.75" customHeight="1">
      <c r="A404" s="62" t="s">
        <v>18</v>
      </c>
      <c r="B404" s="74" t="s">
        <v>137</v>
      </c>
      <c r="C404" s="67" t="s">
        <v>148</v>
      </c>
      <c r="D404" s="67" t="s">
        <v>258</v>
      </c>
      <c r="E404" s="69" t="s">
        <v>31</v>
      </c>
      <c r="F404" s="41" t="s">
        <v>15</v>
      </c>
      <c r="G404" s="40">
        <f t="shared" si="301"/>
        <v>4263849.25</v>
      </c>
      <c r="H404" s="40">
        <f t="shared" ref="H404:K404" si="352">H405+H406+H407</f>
        <v>511385.04</v>
      </c>
      <c r="I404" s="40">
        <f t="shared" si="352"/>
        <v>535319.93999999994</v>
      </c>
      <c r="J404" s="9">
        <f t="shared" si="352"/>
        <v>497067.18</v>
      </c>
      <c r="K404" s="9">
        <f t="shared" si="352"/>
        <v>1070077.0899999999</v>
      </c>
      <c r="L404" s="9">
        <f t="shared" ref="L404:M404" si="353">L405+L406+L407</f>
        <v>550000</v>
      </c>
      <c r="M404" s="9">
        <f t="shared" si="353"/>
        <v>550000</v>
      </c>
      <c r="N404" s="9">
        <f t="shared" ref="N404" si="354">N405+N406+N407</f>
        <v>550000</v>
      </c>
      <c r="O404" s="72" t="s">
        <v>14</v>
      </c>
      <c r="P404" s="72" t="s">
        <v>14</v>
      </c>
      <c r="Q404" s="72" t="s">
        <v>14</v>
      </c>
      <c r="R404" s="72" t="s">
        <v>14</v>
      </c>
      <c r="S404" s="72" t="s">
        <v>14</v>
      </c>
      <c r="T404" s="72" t="s">
        <v>14</v>
      </c>
      <c r="U404" s="72" t="s">
        <v>14</v>
      </c>
      <c r="V404" s="72" t="s">
        <v>14</v>
      </c>
      <c r="W404" s="72" t="s">
        <v>14</v>
      </c>
      <c r="X404" s="72" t="s">
        <v>14</v>
      </c>
    </row>
    <row r="405" spans="1:24" ht="39.75" customHeight="1">
      <c r="A405" s="63"/>
      <c r="B405" s="75"/>
      <c r="C405" s="68"/>
      <c r="D405" s="68"/>
      <c r="E405" s="69"/>
      <c r="F405" s="41" t="s">
        <v>34</v>
      </c>
      <c r="G405" s="40">
        <f t="shared" si="301"/>
        <v>3488406.97</v>
      </c>
      <c r="H405" s="40">
        <f t="shared" ref="H405:J405" si="355">H409</f>
        <v>511385.04</v>
      </c>
      <c r="I405" s="40">
        <f t="shared" si="355"/>
        <v>535319.93999999994</v>
      </c>
      <c r="J405" s="9">
        <f t="shared" si="355"/>
        <v>156798.14000000001</v>
      </c>
      <c r="K405" s="9">
        <f>K409</f>
        <v>634903.85</v>
      </c>
      <c r="L405" s="9">
        <f t="shared" ref="L405:M405" si="356">L409</f>
        <v>550000</v>
      </c>
      <c r="M405" s="9">
        <f t="shared" si="356"/>
        <v>550000</v>
      </c>
      <c r="N405" s="9">
        <f t="shared" ref="N405" si="357">N409</f>
        <v>550000</v>
      </c>
      <c r="O405" s="73"/>
      <c r="P405" s="73"/>
      <c r="Q405" s="73"/>
      <c r="R405" s="73"/>
      <c r="S405" s="73"/>
      <c r="T405" s="73"/>
      <c r="U405" s="73"/>
      <c r="V405" s="73"/>
      <c r="W405" s="73"/>
      <c r="X405" s="73"/>
    </row>
    <row r="406" spans="1:24" ht="34.5" customHeight="1">
      <c r="A406" s="63"/>
      <c r="B406" s="75"/>
      <c r="C406" s="68"/>
      <c r="D406" s="68"/>
      <c r="E406" s="69"/>
      <c r="F406" s="41" t="s">
        <v>32</v>
      </c>
      <c r="G406" s="40">
        <f t="shared" si="301"/>
        <v>775442.28</v>
      </c>
      <c r="H406" s="40">
        <v>0</v>
      </c>
      <c r="I406" s="40">
        <v>0</v>
      </c>
      <c r="J406" s="9">
        <f t="shared" ref="J406" si="358">J410</f>
        <v>340269.04</v>
      </c>
      <c r="K406" s="9">
        <f>K410</f>
        <v>435173.24</v>
      </c>
      <c r="L406" s="9">
        <v>0</v>
      </c>
      <c r="M406" s="9">
        <v>0</v>
      </c>
      <c r="N406" s="9">
        <v>0</v>
      </c>
      <c r="O406" s="73"/>
      <c r="P406" s="73"/>
      <c r="Q406" s="73"/>
      <c r="R406" s="73"/>
      <c r="S406" s="73"/>
      <c r="T406" s="73"/>
      <c r="U406" s="73"/>
      <c r="V406" s="73"/>
      <c r="W406" s="73"/>
      <c r="X406" s="73"/>
    </row>
    <row r="407" spans="1:24" ht="39" customHeight="1">
      <c r="A407" s="63"/>
      <c r="B407" s="75"/>
      <c r="C407" s="68"/>
      <c r="D407" s="68"/>
      <c r="E407" s="69"/>
      <c r="F407" s="42" t="s">
        <v>33</v>
      </c>
      <c r="G407" s="40">
        <f t="shared" si="301"/>
        <v>0</v>
      </c>
      <c r="H407" s="24">
        <v>0</v>
      </c>
      <c r="I407" s="24">
        <v>0</v>
      </c>
      <c r="J407" s="7">
        <v>0</v>
      </c>
      <c r="K407" s="7">
        <v>0</v>
      </c>
      <c r="L407" s="7">
        <v>0</v>
      </c>
      <c r="M407" s="7">
        <v>0</v>
      </c>
      <c r="N407" s="7">
        <v>0</v>
      </c>
      <c r="O407" s="73"/>
      <c r="P407" s="73"/>
      <c r="Q407" s="73"/>
      <c r="R407" s="73"/>
      <c r="S407" s="73"/>
      <c r="T407" s="73"/>
      <c r="U407" s="73"/>
      <c r="V407" s="73"/>
      <c r="W407" s="73"/>
      <c r="X407" s="73"/>
    </row>
    <row r="408" spans="1:24" ht="21.75" customHeight="1">
      <c r="A408" s="62" t="s">
        <v>19</v>
      </c>
      <c r="B408" s="74" t="s">
        <v>141</v>
      </c>
      <c r="C408" s="67" t="s">
        <v>148</v>
      </c>
      <c r="D408" s="67" t="s">
        <v>258</v>
      </c>
      <c r="E408" s="69" t="s">
        <v>31</v>
      </c>
      <c r="F408" s="41" t="s">
        <v>15</v>
      </c>
      <c r="G408" s="40">
        <f t="shared" si="301"/>
        <v>4263849.25</v>
      </c>
      <c r="H408" s="40">
        <f t="shared" ref="H408:K408" si="359">H409+H410+H411</f>
        <v>511385.04</v>
      </c>
      <c r="I408" s="40">
        <f t="shared" si="359"/>
        <v>535319.93999999994</v>
      </c>
      <c r="J408" s="9">
        <f t="shared" si="359"/>
        <v>497067.18</v>
      </c>
      <c r="K408" s="9">
        <f t="shared" si="359"/>
        <v>1070077.0899999999</v>
      </c>
      <c r="L408" s="9">
        <f t="shared" ref="L408:M408" si="360">L409+L410+L411</f>
        <v>550000</v>
      </c>
      <c r="M408" s="9">
        <f t="shared" si="360"/>
        <v>550000</v>
      </c>
      <c r="N408" s="9">
        <f t="shared" ref="N408" si="361">N409+N410+N411</f>
        <v>550000</v>
      </c>
      <c r="O408" s="72" t="s">
        <v>14</v>
      </c>
      <c r="P408" s="72" t="s">
        <v>14</v>
      </c>
      <c r="Q408" s="72" t="s">
        <v>14</v>
      </c>
      <c r="R408" s="72" t="s">
        <v>14</v>
      </c>
      <c r="S408" s="72" t="s">
        <v>14</v>
      </c>
      <c r="T408" s="72" t="s">
        <v>14</v>
      </c>
      <c r="U408" s="72" t="s">
        <v>14</v>
      </c>
      <c r="V408" s="72" t="s">
        <v>14</v>
      </c>
      <c r="W408" s="72" t="s">
        <v>14</v>
      </c>
      <c r="X408" s="72" t="s">
        <v>14</v>
      </c>
    </row>
    <row r="409" spans="1:24" ht="39.75" customHeight="1">
      <c r="A409" s="63"/>
      <c r="B409" s="75"/>
      <c r="C409" s="68"/>
      <c r="D409" s="68"/>
      <c r="E409" s="69"/>
      <c r="F409" s="41" t="s">
        <v>34</v>
      </c>
      <c r="G409" s="40">
        <f t="shared" si="301"/>
        <v>3488406.97</v>
      </c>
      <c r="H409" s="40">
        <f t="shared" ref="H409" si="362">H413+H417+H421</f>
        <v>511385.04</v>
      </c>
      <c r="I409" s="40">
        <f>I413+I417+I421</f>
        <v>535319.93999999994</v>
      </c>
      <c r="J409" s="9">
        <f t="shared" ref="J409" si="363">J413+J417+J421</f>
        <v>156798.14000000001</v>
      </c>
      <c r="K409" s="9">
        <f>K413+K417+K421</f>
        <v>634903.85</v>
      </c>
      <c r="L409" s="9">
        <f t="shared" ref="L409" si="364">L413+L417+L421</f>
        <v>550000</v>
      </c>
      <c r="M409" s="9">
        <f t="shared" ref="M409:N409" si="365">M413+M417+M421</f>
        <v>550000</v>
      </c>
      <c r="N409" s="9">
        <f t="shared" si="365"/>
        <v>550000</v>
      </c>
      <c r="O409" s="73"/>
      <c r="P409" s="73"/>
      <c r="Q409" s="73"/>
      <c r="R409" s="73"/>
      <c r="S409" s="73"/>
      <c r="T409" s="73"/>
      <c r="U409" s="73"/>
      <c r="V409" s="73"/>
      <c r="W409" s="73"/>
      <c r="X409" s="73"/>
    </row>
    <row r="410" spans="1:24" ht="39.75" customHeight="1">
      <c r="A410" s="63"/>
      <c r="B410" s="75"/>
      <c r="C410" s="68"/>
      <c r="D410" s="68"/>
      <c r="E410" s="69"/>
      <c r="F410" s="41" t="s">
        <v>32</v>
      </c>
      <c r="G410" s="40">
        <f t="shared" si="301"/>
        <v>775442.28</v>
      </c>
      <c r="H410" s="40">
        <f t="shared" ref="H410:L410" si="366">H414+H418+H422</f>
        <v>0</v>
      </c>
      <c r="I410" s="40">
        <f t="shared" si="366"/>
        <v>0</v>
      </c>
      <c r="J410" s="9">
        <f t="shared" si="366"/>
        <v>340269.04</v>
      </c>
      <c r="K410" s="9">
        <f t="shared" si="366"/>
        <v>435173.24</v>
      </c>
      <c r="L410" s="9">
        <f t="shared" si="366"/>
        <v>0</v>
      </c>
      <c r="M410" s="9">
        <f t="shared" ref="M410:N411" si="367">M414+M418+M422</f>
        <v>0</v>
      </c>
      <c r="N410" s="9">
        <f t="shared" si="367"/>
        <v>0</v>
      </c>
      <c r="O410" s="73"/>
      <c r="P410" s="73"/>
      <c r="Q410" s="73"/>
      <c r="R410" s="73"/>
      <c r="S410" s="73"/>
      <c r="T410" s="73"/>
      <c r="U410" s="73"/>
      <c r="V410" s="73"/>
      <c r="W410" s="73"/>
      <c r="X410" s="73"/>
    </row>
    <row r="411" spans="1:24" ht="39.75" customHeight="1">
      <c r="A411" s="63"/>
      <c r="B411" s="75"/>
      <c r="C411" s="68"/>
      <c r="D411" s="68"/>
      <c r="E411" s="69"/>
      <c r="F411" s="42" t="s">
        <v>33</v>
      </c>
      <c r="G411" s="40">
        <f t="shared" si="301"/>
        <v>0</v>
      </c>
      <c r="H411" s="40">
        <f t="shared" ref="H411:L411" si="368">H415+H419+H423</f>
        <v>0</v>
      </c>
      <c r="I411" s="40">
        <f t="shared" si="368"/>
        <v>0</v>
      </c>
      <c r="J411" s="9">
        <f t="shared" si="368"/>
        <v>0</v>
      </c>
      <c r="K411" s="9">
        <f t="shared" si="368"/>
        <v>0</v>
      </c>
      <c r="L411" s="9">
        <f t="shared" si="368"/>
        <v>0</v>
      </c>
      <c r="M411" s="9">
        <f t="shared" si="367"/>
        <v>0</v>
      </c>
      <c r="N411" s="9">
        <f t="shared" si="367"/>
        <v>0</v>
      </c>
      <c r="O411" s="73"/>
      <c r="P411" s="73"/>
      <c r="Q411" s="73"/>
      <c r="R411" s="73"/>
      <c r="S411" s="73"/>
      <c r="T411" s="73"/>
      <c r="U411" s="73"/>
      <c r="V411" s="73"/>
      <c r="W411" s="73"/>
      <c r="X411" s="73"/>
    </row>
    <row r="412" spans="1:24" ht="45" customHeight="1">
      <c r="A412" s="62" t="s">
        <v>25</v>
      </c>
      <c r="B412" s="74" t="s">
        <v>222</v>
      </c>
      <c r="C412" s="67" t="s">
        <v>148</v>
      </c>
      <c r="D412" s="67" t="s">
        <v>258</v>
      </c>
      <c r="E412" s="69" t="s">
        <v>31</v>
      </c>
      <c r="F412" s="41" t="s">
        <v>15</v>
      </c>
      <c r="G412" s="40">
        <f t="shared" si="301"/>
        <v>358177.94</v>
      </c>
      <c r="H412" s="40">
        <f t="shared" ref="H412:K412" si="369">H413+H414+H415</f>
        <v>0</v>
      </c>
      <c r="I412" s="40">
        <f t="shared" si="369"/>
        <v>0</v>
      </c>
      <c r="J412" s="9">
        <f t="shared" si="369"/>
        <v>358177.94</v>
      </c>
      <c r="K412" s="9">
        <f t="shared" si="369"/>
        <v>0</v>
      </c>
      <c r="L412" s="9">
        <f t="shared" ref="L412:M412" si="370">L413+L414+L415</f>
        <v>0</v>
      </c>
      <c r="M412" s="9">
        <f t="shared" si="370"/>
        <v>0</v>
      </c>
      <c r="N412" s="9">
        <f t="shared" ref="N412" si="371">N413+N414+N415</f>
        <v>0</v>
      </c>
      <c r="O412" s="72" t="s">
        <v>14</v>
      </c>
      <c r="P412" s="72" t="s">
        <v>14</v>
      </c>
      <c r="Q412" s="72" t="s">
        <v>14</v>
      </c>
      <c r="R412" s="72" t="s">
        <v>14</v>
      </c>
      <c r="S412" s="72" t="s">
        <v>14</v>
      </c>
      <c r="T412" s="72" t="s">
        <v>14</v>
      </c>
      <c r="U412" s="72" t="s">
        <v>14</v>
      </c>
      <c r="V412" s="72" t="s">
        <v>14</v>
      </c>
      <c r="W412" s="72" t="s">
        <v>14</v>
      </c>
      <c r="X412" s="72" t="s">
        <v>14</v>
      </c>
    </row>
    <row r="413" spans="1:24" ht="47.25" customHeight="1">
      <c r="A413" s="63"/>
      <c r="B413" s="75"/>
      <c r="C413" s="68"/>
      <c r="D413" s="68"/>
      <c r="E413" s="69"/>
      <c r="F413" s="41" t="s">
        <v>34</v>
      </c>
      <c r="G413" s="40">
        <f t="shared" si="301"/>
        <v>17908.900000000001</v>
      </c>
      <c r="H413" s="40">
        <v>0</v>
      </c>
      <c r="I413" s="40">
        <v>0</v>
      </c>
      <c r="J413" s="9">
        <v>17908.900000000001</v>
      </c>
      <c r="K413" s="9">
        <v>0</v>
      </c>
      <c r="L413" s="9">
        <v>0</v>
      </c>
      <c r="M413" s="9">
        <v>0</v>
      </c>
      <c r="N413" s="9">
        <v>0</v>
      </c>
      <c r="O413" s="73"/>
      <c r="P413" s="73"/>
      <c r="Q413" s="73"/>
      <c r="R413" s="73"/>
      <c r="S413" s="73"/>
      <c r="T413" s="73"/>
      <c r="U413" s="73"/>
      <c r="V413" s="73"/>
      <c r="W413" s="73"/>
      <c r="X413" s="73"/>
    </row>
    <row r="414" spans="1:24" ht="45.75" customHeight="1">
      <c r="A414" s="63"/>
      <c r="B414" s="75"/>
      <c r="C414" s="68"/>
      <c r="D414" s="68"/>
      <c r="E414" s="69"/>
      <c r="F414" s="41" t="s">
        <v>32</v>
      </c>
      <c r="G414" s="40">
        <f t="shared" si="301"/>
        <v>340269.04</v>
      </c>
      <c r="H414" s="24">
        <v>0</v>
      </c>
      <c r="I414" s="24">
        <v>0</v>
      </c>
      <c r="J414" s="7">
        <v>340269.04</v>
      </c>
      <c r="K414" s="7">
        <v>0</v>
      </c>
      <c r="L414" s="7">
        <v>0</v>
      </c>
      <c r="M414" s="7">
        <v>0</v>
      </c>
      <c r="N414" s="7">
        <v>0</v>
      </c>
      <c r="O414" s="73"/>
      <c r="P414" s="73"/>
      <c r="Q414" s="73"/>
      <c r="R414" s="73"/>
      <c r="S414" s="73"/>
      <c r="T414" s="73"/>
      <c r="U414" s="73"/>
      <c r="V414" s="73"/>
      <c r="W414" s="73"/>
      <c r="X414" s="73"/>
    </row>
    <row r="415" spans="1:24" ht="42.75" customHeight="1">
      <c r="A415" s="64"/>
      <c r="B415" s="89"/>
      <c r="C415" s="68"/>
      <c r="D415" s="68"/>
      <c r="E415" s="69"/>
      <c r="F415" s="42" t="s">
        <v>33</v>
      </c>
      <c r="G415" s="40">
        <f t="shared" si="301"/>
        <v>0</v>
      </c>
      <c r="H415" s="24">
        <v>0</v>
      </c>
      <c r="I415" s="24">
        <v>0</v>
      </c>
      <c r="J415" s="7">
        <v>0</v>
      </c>
      <c r="K415" s="7">
        <v>0</v>
      </c>
      <c r="L415" s="7">
        <v>0</v>
      </c>
      <c r="M415" s="7">
        <v>0</v>
      </c>
      <c r="N415" s="7">
        <v>0</v>
      </c>
      <c r="O415" s="73"/>
      <c r="P415" s="73"/>
      <c r="Q415" s="73"/>
      <c r="R415" s="73"/>
      <c r="S415" s="73"/>
      <c r="T415" s="73"/>
      <c r="U415" s="73"/>
      <c r="V415" s="73"/>
      <c r="W415" s="73"/>
      <c r="X415" s="73"/>
    </row>
    <row r="416" spans="1:24" ht="46.5" customHeight="1">
      <c r="A416" s="62" t="s">
        <v>85</v>
      </c>
      <c r="B416" s="74" t="s">
        <v>220</v>
      </c>
      <c r="C416" s="67" t="s">
        <v>148</v>
      </c>
      <c r="D416" s="67" t="s">
        <v>258</v>
      </c>
      <c r="E416" s="69" t="s">
        <v>31</v>
      </c>
      <c r="F416" s="41" t="s">
        <v>15</v>
      </c>
      <c r="G416" s="40">
        <f t="shared" si="301"/>
        <v>3560225.31</v>
      </c>
      <c r="H416" s="40">
        <f t="shared" ref="H416:K416" si="372">H417+H418+H419</f>
        <v>473303.03999999998</v>
      </c>
      <c r="I416" s="40">
        <f t="shared" si="372"/>
        <v>490835.94</v>
      </c>
      <c r="J416" s="9">
        <f t="shared" si="372"/>
        <v>83009.240000000005</v>
      </c>
      <c r="K416" s="9">
        <f t="shared" si="372"/>
        <v>1013077.09</v>
      </c>
      <c r="L416" s="9">
        <f t="shared" ref="L416:M416" si="373">L417+L418+L419</f>
        <v>500000</v>
      </c>
      <c r="M416" s="9">
        <f t="shared" si="373"/>
        <v>500000</v>
      </c>
      <c r="N416" s="9">
        <f t="shared" ref="N416" si="374">N417+N418+N419</f>
        <v>500000</v>
      </c>
      <c r="O416" s="76" t="s">
        <v>136</v>
      </c>
      <c r="P416" s="67" t="s">
        <v>23</v>
      </c>
      <c r="Q416" s="72" t="s">
        <v>16</v>
      </c>
      <c r="R416" s="84">
        <v>100</v>
      </c>
      <c r="S416" s="84">
        <v>100</v>
      </c>
      <c r="T416" s="84">
        <v>100</v>
      </c>
      <c r="U416" s="84">
        <v>100</v>
      </c>
      <c r="V416" s="84">
        <v>100</v>
      </c>
      <c r="W416" s="84">
        <v>100</v>
      </c>
      <c r="X416" s="84">
        <v>100</v>
      </c>
    </row>
    <row r="417" spans="1:24" ht="46.5" customHeight="1">
      <c r="A417" s="63"/>
      <c r="B417" s="75"/>
      <c r="C417" s="68"/>
      <c r="D417" s="68"/>
      <c r="E417" s="69"/>
      <c r="F417" s="41" t="s">
        <v>34</v>
      </c>
      <c r="G417" s="40">
        <f t="shared" si="301"/>
        <v>3125052.07</v>
      </c>
      <c r="H417" s="40">
        <v>473303.03999999998</v>
      </c>
      <c r="I417" s="40">
        <v>490835.94</v>
      </c>
      <c r="J417" s="9">
        <v>83009.240000000005</v>
      </c>
      <c r="K417" s="9">
        <v>577903.85</v>
      </c>
      <c r="L417" s="9">
        <v>500000</v>
      </c>
      <c r="M417" s="9">
        <v>500000</v>
      </c>
      <c r="N417" s="9">
        <v>500000</v>
      </c>
      <c r="O417" s="87"/>
      <c r="P417" s="68"/>
      <c r="Q417" s="73"/>
      <c r="R417" s="85"/>
      <c r="S417" s="85"/>
      <c r="T417" s="85"/>
      <c r="U417" s="85"/>
      <c r="V417" s="85"/>
      <c r="W417" s="85"/>
      <c r="X417" s="85"/>
    </row>
    <row r="418" spans="1:24" ht="46.5" customHeight="1">
      <c r="A418" s="63"/>
      <c r="B418" s="75"/>
      <c r="C418" s="68"/>
      <c r="D418" s="68"/>
      <c r="E418" s="69"/>
      <c r="F418" s="41" t="s">
        <v>32</v>
      </c>
      <c r="G418" s="40">
        <f t="shared" si="301"/>
        <v>435173.24</v>
      </c>
      <c r="H418" s="24">
        <v>0</v>
      </c>
      <c r="I418" s="24">
        <v>0</v>
      </c>
      <c r="J418" s="7">
        <v>0</v>
      </c>
      <c r="K418" s="7">
        <v>435173.24</v>
      </c>
      <c r="L418" s="7">
        <v>0</v>
      </c>
      <c r="M418" s="7">
        <v>0</v>
      </c>
      <c r="N418" s="7">
        <v>0</v>
      </c>
      <c r="O418" s="87"/>
      <c r="P418" s="68"/>
      <c r="Q418" s="73"/>
      <c r="R418" s="85"/>
      <c r="S418" s="85"/>
      <c r="T418" s="85"/>
      <c r="U418" s="85"/>
      <c r="V418" s="85"/>
      <c r="W418" s="85"/>
      <c r="X418" s="85"/>
    </row>
    <row r="419" spans="1:24" ht="46.5" customHeight="1">
      <c r="A419" s="64"/>
      <c r="B419" s="89"/>
      <c r="C419" s="68"/>
      <c r="D419" s="68"/>
      <c r="E419" s="69"/>
      <c r="F419" s="42" t="s">
        <v>33</v>
      </c>
      <c r="G419" s="40">
        <f t="shared" si="301"/>
        <v>0</v>
      </c>
      <c r="H419" s="24">
        <v>0</v>
      </c>
      <c r="I419" s="24">
        <v>0</v>
      </c>
      <c r="J419" s="7">
        <v>0</v>
      </c>
      <c r="K419" s="7">
        <v>0</v>
      </c>
      <c r="L419" s="7">
        <v>0</v>
      </c>
      <c r="M419" s="7">
        <v>0</v>
      </c>
      <c r="N419" s="7">
        <v>0</v>
      </c>
      <c r="O419" s="77"/>
      <c r="P419" s="78"/>
      <c r="Q419" s="70"/>
      <c r="R419" s="86"/>
      <c r="S419" s="86"/>
      <c r="T419" s="86"/>
      <c r="U419" s="86"/>
      <c r="V419" s="86"/>
      <c r="W419" s="86"/>
      <c r="X419" s="86"/>
    </row>
    <row r="420" spans="1:24" ht="46.5" customHeight="1">
      <c r="A420" s="62" t="s">
        <v>129</v>
      </c>
      <c r="B420" s="74" t="s">
        <v>221</v>
      </c>
      <c r="C420" s="67" t="s">
        <v>148</v>
      </c>
      <c r="D420" s="67" t="s">
        <v>258</v>
      </c>
      <c r="E420" s="69" t="s">
        <v>31</v>
      </c>
      <c r="F420" s="41" t="s">
        <v>15</v>
      </c>
      <c r="G420" s="40">
        <f t="shared" si="301"/>
        <v>345446</v>
      </c>
      <c r="H420" s="40">
        <f t="shared" ref="H420:K420" si="375">H421+H422+H423</f>
        <v>38082</v>
      </c>
      <c r="I420" s="40">
        <f t="shared" si="375"/>
        <v>44484</v>
      </c>
      <c r="J420" s="9">
        <f t="shared" si="375"/>
        <v>55880</v>
      </c>
      <c r="K420" s="9">
        <f t="shared" si="375"/>
        <v>57000</v>
      </c>
      <c r="L420" s="9">
        <f t="shared" ref="L420:M420" si="376">L421+L422+L423</f>
        <v>50000</v>
      </c>
      <c r="M420" s="9">
        <f t="shared" si="376"/>
        <v>50000</v>
      </c>
      <c r="N420" s="9">
        <f t="shared" ref="N420" si="377">N421+N422+N423</f>
        <v>50000</v>
      </c>
      <c r="O420" s="72" t="s">
        <v>14</v>
      </c>
      <c r="P420" s="72" t="s">
        <v>14</v>
      </c>
      <c r="Q420" s="72" t="s">
        <v>14</v>
      </c>
      <c r="R420" s="72" t="s">
        <v>14</v>
      </c>
      <c r="S420" s="72" t="s">
        <v>14</v>
      </c>
      <c r="T420" s="72" t="s">
        <v>14</v>
      </c>
      <c r="U420" s="72" t="s">
        <v>14</v>
      </c>
      <c r="V420" s="72" t="s">
        <v>14</v>
      </c>
      <c r="W420" s="72" t="s">
        <v>14</v>
      </c>
      <c r="X420" s="72" t="s">
        <v>14</v>
      </c>
    </row>
    <row r="421" spans="1:24" ht="46.5" customHeight="1">
      <c r="A421" s="63"/>
      <c r="B421" s="75"/>
      <c r="C421" s="68"/>
      <c r="D421" s="68"/>
      <c r="E421" s="69"/>
      <c r="F421" s="41" t="s">
        <v>34</v>
      </c>
      <c r="G421" s="40">
        <f t="shared" si="301"/>
        <v>345446</v>
      </c>
      <c r="H421" s="40">
        <v>38082</v>
      </c>
      <c r="I421" s="40">
        <v>44484</v>
      </c>
      <c r="J421" s="9">
        <v>55880</v>
      </c>
      <c r="K421" s="9">
        <v>57000</v>
      </c>
      <c r="L421" s="9">
        <v>50000</v>
      </c>
      <c r="M421" s="9">
        <v>50000</v>
      </c>
      <c r="N421" s="9">
        <v>50000</v>
      </c>
      <c r="O421" s="73"/>
      <c r="P421" s="73"/>
      <c r="Q421" s="73"/>
      <c r="R421" s="73"/>
      <c r="S421" s="73"/>
      <c r="T421" s="73"/>
      <c r="U421" s="73"/>
      <c r="V421" s="73"/>
      <c r="W421" s="73"/>
      <c r="X421" s="73"/>
    </row>
    <row r="422" spans="1:24" ht="46.5" customHeight="1">
      <c r="A422" s="63"/>
      <c r="B422" s="75"/>
      <c r="C422" s="68"/>
      <c r="D422" s="68"/>
      <c r="E422" s="69"/>
      <c r="F422" s="41" t="s">
        <v>32</v>
      </c>
      <c r="G422" s="40">
        <f t="shared" si="301"/>
        <v>0</v>
      </c>
      <c r="H422" s="24">
        <v>0</v>
      </c>
      <c r="I422" s="24">
        <v>0</v>
      </c>
      <c r="J422" s="7">
        <v>0</v>
      </c>
      <c r="K422" s="7">
        <v>0</v>
      </c>
      <c r="L422" s="7">
        <v>0</v>
      </c>
      <c r="M422" s="7">
        <v>0</v>
      </c>
      <c r="N422" s="7">
        <v>0</v>
      </c>
      <c r="O422" s="73"/>
      <c r="P422" s="73"/>
      <c r="Q422" s="73"/>
      <c r="R422" s="73"/>
      <c r="S422" s="73"/>
      <c r="T422" s="73"/>
      <c r="U422" s="73"/>
      <c r="V422" s="73"/>
      <c r="W422" s="73"/>
      <c r="X422" s="73"/>
    </row>
    <row r="423" spans="1:24" ht="46.5" customHeight="1">
      <c r="A423" s="64"/>
      <c r="B423" s="89"/>
      <c r="C423" s="68"/>
      <c r="D423" s="68"/>
      <c r="E423" s="69"/>
      <c r="F423" s="42" t="s">
        <v>33</v>
      </c>
      <c r="G423" s="40">
        <f t="shared" si="301"/>
        <v>0</v>
      </c>
      <c r="H423" s="24">
        <v>0</v>
      </c>
      <c r="I423" s="24">
        <v>0</v>
      </c>
      <c r="J423" s="7">
        <v>0</v>
      </c>
      <c r="K423" s="7">
        <v>0</v>
      </c>
      <c r="L423" s="7">
        <v>0</v>
      </c>
      <c r="M423" s="7">
        <v>0</v>
      </c>
      <c r="N423" s="7">
        <v>0</v>
      </c>
      <c r="O423" s="73"/>
      <c r="P423" s="73"/>
      <c r="Q423" s="73"/>
      <c r="R423" s="73"/>
      <c r="S423" s="73"/>
      <c r="T423" s="73"/>
      <c r="U423" s="73"/>
      <c r="V423" s="73"/>
      <c r="W423" s="73"/>
      <c r="X423" s="73"/>
    </row>
    <row r="424" spans="1:24" ht="21" customHeight="1">
      <c r="A424" s="83" t="s">
        <v>159</v>
      </c>
      <c r="B424" s="83"/>
      <c r="C424" s="67" t="s">
        <v>148</v>
      </c>
      <c r="D424" s="67" t="s">
        <v>258</v>
      </c>
      <c r="E424" s="69" t="s">
        <v>31</v>
      </c>
      <c r="F424" s="41" t="s">
        <v>15</v>
      </c>
      <c r="G424" s="40">
        <f t="shared" si="301"/>
        <v>57043219.973000005</v>
      </c>
      <c r="H424" s="40">
        <f>H425+H426+H427</f>
        <v>8498007.2100000009</v>
      </c>
      <c r="I424" s="40">
        <f t="shared" ref="I424:K424" si="378">I425+I426+I427</f>
        <v>8699310.5329999998</v>
      </c>
      <c r="J424" s="9">
        <f t="shared" si="378"/>
        <v>10804714.689999999</v>
      </c>
      <c r="K424" s="9">
        <f t="shared" si="378"/>
        <v>17216062.259999998</v>
      </c>
      <c r="L424" s="9">
        <f t="shared" ref="L424:M424" si="379">L425+L426+L427</f>
        <v>3693048.13</v>
      </c>
      <c r="M424" s="9">
        <f t="shared" si="379"/>
        <v>3693048.13</v>
      </c>
      <c r="N424" s="9">
        <f t="shared" ref="N424" si="380">N425+N426+N427</f>
        <v>4439029.0199999996</v>
      </c>
      <c r="O424" s="72" t="s">
        <v>14</v>
      </c>
      <c r="P424" s="72" t="s">
        <v>14</v>
      </c>
      <c r="Q424" s="72" t="s">
        <v>14</v>
      </c>
      <c r="R424" s="72" t="s">
        <v>14</v>
      </c>
      <c r="S424" s="72" t="s">
        <v>14</v>
      </c>
      <c r="T424" s="72" t="s">
        <v>14</v>
      </c>
      <c r="U424" s="72" t="s">
        <v>14</v>
      </c>
      <c r="V424" s="72" t="s">
        <v>14</v>
      </c>
      <c r="W424" s="72" t="s">
        <v>14</v>
      </c>
      <c r="X424" s="72" t="s">
        <v>14</v>
      </c>
    </row>
    <row r="425" spans="1:24" ht="39.75" customHeight="1">
      <c r="A425" s="83"/>
      <c r="B425" s="83"/>
      <c r="C425" s="68"/>
      <c r="D425" s="68"/>
      <c r="E425" s="69"/>
      <c r="F425" s="41" t="s">
        <v>34</v>
      </c>
      <c r="G425" s="40">
        <f t="shared" si="301"/>
        <v>30794449.262999997</v>
      </c>
      <c r="H425" s="40">
        <f t="shared" ref="H425:J425" si="381">H269+H405</f>
        <v>3630678.7800000003</v>
      </c>
      <c r="I425" s="40">
        <f t="shared" si="381"/>
        <v>4174310.5329999998</v>
      </c>
      <c r="J425" s="9">
        <f t="shared" si="381"/>
        <v>3383445.65</v>
      </c>
      <c r="K425" s="9">
        <f>K269+K405</f>
        <v>7780889.0199999996</v>
      </c>
      <c r="L425" s="9">
        <f t="shared" ref="L425" si="382">L269+L405</f>
        <v>3693048.13</v>
      </c>
      <c r="M425" s="9">
        <f t="shared" ref="M425:N427" si="383">M269+M405</f>
        <v>3693048.13</v>
      </c>
      <c r="N425" s="9">
        <f t="shared" si="383"/>
        <v>4439029.0199999996</v>
      </c>
      <c r="O425" s="73"/>
      <c r="P425" s="73"/>
      <c r="Q425" s="73"/>
      <c r="R425" s="73"/>
      <c r="S425" s="73"/>
      <c r="T425" s="73"/>
      <c r="U425" s="73"/>
      <c r="V425" s="73"/>
      <c r="W425" s="73"/>
      <c r="X425" s="73"/>
    </row>
    <row r="426" spans="1:24" ht="39.75" customHeight="1">
      <c r="A426" s="83"/>
      <c r="B426" s="83"/>
      <c r="C426" s="68"/>
      <c r="D426" s="68"/>
      <c r="E426" s="69"/>
      <c r="F426" s="41" t="s">
        <v>32</v>
      </c>
      <c r="G426" s="40">
        <f t="shared" si="301"/>
        <v>26248770.710000001</v>
      </c>
      <c r="H426" s="40">
        <f t="shared" ref="H426:L426" si="384">H270+H406</f>
        <v>4867328.43</v>
      </c>
      <c r="I426" s="40">
        <f t="shared" si="384"/>
        <v>4525000</v>
      </c>
      <c r="J426" s="9">
        <f t="shared" si="384"/>
        <v>7421269.04</v>
      </c>
      <c r="K426" s="9">
        <f t="shared" si="384"/>
        <v>9435173.2400000002</v>
      </c>
      <c r="L426" s="9">
        <f t="shared" si="384"/>
        <v>0</v>
      </c>
      <c r="M426" s="9">
        <f t="shared" si="383"/>
        <v>0</v>
      </c>
      <c r="N426" s="9">
        <f t="shared" si="383"/>
        <v>0</v>
      </c>
      <c r="O426" s="73"/>
      <c r="P426" s="73"/>
      <c r="Q426" s="73"/>
      <c r="R426" s="73"/>
      <c r="S426" s="73"/>
      <c r="T426" s="73"/>
      <c r="U426" s="73"/>
      <c r="V426" s="73"/>
      <c r="W426" s="73"/>
      <c r="X426" s="73"/>
    </row>
    <row r="427" spans="1:24" ht="39.75" customHeight="1">
      <c r="A427" s="83"/>
      <c r="B427" s="83"/>
      <c r="C427" s="68"/>
      <c r="D427" s="68"/>
      <c r="E427" s="69"/>
      <c r="F427" s="42" t="s">
        <v>33</v>
      </c>
      <c r="G427" s="40">
        <f t="shared" si="301"/>
        <v>0</v>
      </c>
      <c r="H427" s="40">
        <f t="shared" ref="H427:L427" si="385">H271+H407</f>
        <v>0</v>
      </c>
      <c r="I427" s="40">
        <f t="shared" si="385"/>
        <v>0</v>
      </c>
      <c r="J427" s="9">
        <f t="shared" si="385"/>
        <v>0</v>
      </c>
      <c r="K427" s="9">
        <f t="shared" si="385"/>
        <v>0</v>
      </c>
      <c r="L427" s="9">
        <f t="shared" si="385"/>
        <v>0</v>
      </c>
      <c r="M427" s="9">
        <f t="shared" si="383"/>
        <v>0</v>
      </c>
      <c r="N427" s="9">
        <f t="shared" si="383"/>
        <v>0</v>
      </c>
      <c r="O427" s="73"/>
      <c r="P427" s="73"/>
      <c r="Q427" s="73"/>
      <c r="R427" s="73"/>
      <c r="S427" s="73"/>
      <c r="T427" s="73"/>
      <c r="U427" s="73"/>
      <c r="V427" s="73"/>
      <c r="W427" s="73"/>
      <c r="X427" s="73"/>
    </row>
    <row r="428" spans="1:24" ht="76.5" customHeight="1">
      <c r="A428" s="83" t="s">
        <v>121</v>
      </c>
      <c r="B428" s="83"/>
      <c r="C428" s="52" t="s">
        <v>148</v>
      </c>
      <c r="D428" s="52" t="s">
        <v>258</v>
      </c>
      <c r="E428" s="39" t="s">
        <v>14</v>
      </c>
      <c r="F428" s="39" t="s">
        <v>14</v>
      </c>
      <c r="G428" s="39" t="s">
        <v>14</v>
      </c>
      <c r="H428" s="60" t="s">
        <v>14</v>
      </c>
      <c r="I428" s="60" t="s">
        <v>14</v>
      </c>
      <c r="J428" s="55" t="s">
        <v>14</v>
      </c>
      <c r="K428" s="55" t="s">
        <v>14</v>
      </c>
      <c r="L428" s="55" t="s">
        <v>14</v>
      </c>
      <c r="M428" s="29" t="s">
        <v>14</v>
      </c>
      <c r="N428" s="2" t="s">
        <v>14</v>
      </c>
      <c r="O428" s="10" t="s">
        <v>14</v>
      </c>
      <c r="P428" s="10" t="s">
        <v>14</v>
      </c>
      <c r="Q428" s="10" t="s">
        <v>14</v>
      </c>
      <c r="R428" s="36" t="s">
        <v>14</v>
      </c>
      <c r="S428" s="36" t="s">
        <v>14</v>
      </c>
      <c r="T428" s="36" t="s">
        <v>14</v>
      </c>
      <c r="U428" s="36" t="s">
        <v>14</v>
      </c>
      <c r="V428" s="36" t="s">
        <v>14</v>
      </c>
      <c r="W428" s="28" t="s">
        <v>14</v>
      </c>
      <c r="X428" s="10" t="s">
        <v>14</v>
      </c>
    </row>
    <row r="429" spans="1:24" ht="21.75" customHeight="1">
      <c r="A429" s="62" t="s">
        <v>20</v>
      </c>
      <c r="B429" s="74" t="s">
        <v>143</v>
      </c>
      <c r="C429" s="67" t="s">
        <v>148</v>
      </c>
      <c r="D429" s="67" t="s">
        <v>258</v>
      </c>
      <c r="E429" s="69" t="s">
        <v>31</v>
      </c>
      <c r="F429" s="41" t="s">
        <v>15</v>
      </c>
      <c r="G429" s="40">
        <f t="shared" ref="G429:G456" si="386">SUM(H429:N429)</f>
        <v>228400</v>
      </c>
      <c r="H429" s="40">
        <f t="shared" ref="H429:N429" si="387">H430</f>
        <v>28400</v>
      </c>
      <c r="I429" s="40">
        <f t="shared" si="387"/>
        <v>0</v>
      </c>
      <c r="J429" s="9">
        <f t="shared" si="387"/>
        <v>0</v>
      </c>
      <c r="K429" s="9">
        <f t="shared" si="387"/>
        <v>50000</v>
      </c>
      <c r="L429" s="9">
        <f t="shared" si="387"/>
        <v>50000</v>
      </c>
      <c r="M429" s="9">
        <f t="shared" si="387"/>
        <v>50000</v>
      </c>
      <c r="N429" s="9">
        <f t="shared" si="387"/>
        <v>50000</v>
      </c>
      <c r="O429" s="72" t="s">
        <v>14</v>
      </c>
      <c r="P429" s="72" t="s">
        <v>14</v>
      </c>
      <c r="Q429" s="72" t="s">
        <v>14</v>
      </c>
      <c r="R429" s="72" t="s">
        <v>14</v>
      </c>
      <c r="S429" s="72" t="s">
        <v>14</v>
      </c>
      <c r="T429" s="72" t="s">
        <v>14</v>
      </c>
      <c r="U429" s="72" t="s">
        <v>14</v>
      </c>
      <c r="V429" s="72" t="s">
        <v>14</v>
      </c>
      <c r="W429" s="72" t="s">
        <v>14</v>
      </c>
      <c r="X429" s="72" t="s">
        <v>14</v>
      </c>
    </row>
    <row r="430" spans="1:24" ht="39.75" customHeight="1">
      <c r="A430" s="63"/>
      <c r="B430" s="75"/>
      <c r="C430" s="68"/>
      <c r="D430" s="68"/>
      <c r="E430" s="69"/>
      <c r="F430" s="41" t="s">
        <v>34</v>
      </c>
      <c r="G430" s="40">
        <f t="shared" si="386"/>
        <v>228400</v>
      </c>
      <c r="H430" s="40">
        <f t="shared" ref="H430:K430" si="388">H434+H442</f>
        <v>28400</v>
      </c>
      <c r="I430" s="40">
        <f t="shared" si="388"/>
        <v>0</v>
      </c>
      <c r="J430" s="9">
        <f t="shared" si="388"/>
        <v>0</v>
      </c>
      <c r="K430" s="9">
        <f t="shared" si="388"/>
        <v>50000</v>
      </c>
      <c r="L430" s="9">
        <f t="shared" ref="L430:M430" si="389">L434+L442</f>
        <v>50000</v>
      </c>
      <c r="M430" s="9">
        <f t="shared" si="389"/>
        <v>50000</v>
      </c>
      <c r="N430" s="9">
        <f t="shared" ref="N430" si="390">N434+N442</f>
        <v>50000</v>
      </c>
      <c r="O430" s="73"/>
      <c r="P430" s="73"/>
      <c r="Q430" s="73"/>
      <c r="R430" s="73"/>
      <c r="S430" s="73"/>
      <c r="T430" s="73"/>
      <c r="U430" s="73"/>
      <c r="V430" s="73"/>
      <c r="W430" s="73"/>
      <c r="X430" s="73"/>
    </row>
    <row r="431" spans="1:24" ht="39.75" customHeight="1">
      <c r="A431" s="63"/>
      <c r="B431" s="75"/>
      <c r="C431" s="68"/>
      <c r="D431" s="68"/>
      <c r="E431" s="69"/>
      <c r="F431" s="41" t="s">
        <v>32</v>
      </c>
      <c r="G431" s="40">
        <f t="shared" si="386"/>
        <v>0</v>
      </c>
      <c r="H431" s="24">
        <v>0</v>
      </c>
      <c r="I431" s="24">
        <v>0</v>
      </c>
      <c r="J431" s="7">
        <v>0</v>
      </c>
      <c r="K431" s="7">
        <v>0</v>
      </c>
      <c r="L431" s="7">
        <v>0</v>
      </c>
      <c r="M431" s="7">
        <v>0</v>
      </c>
      <c r="N431" s="7">
        <v>0</v>
      </c>
      <c r="O431" s="73"/>
      <c r="P431" s="73"/>
      <c r="Q431" s="73"/>
      <c r="R431" s="73"/>
      <c r="S431" s="73"/>
      <c r="T431" s="73"/>
      <c r="U431" s="73"/>
      <c r="V431" s="73"/>
      <c r="W431" s="73"/>
      <c r="X431" s="73"/>
    </row>
    <row r="432" spans="1:24" ht="39.75" customHeight="1">
      <c r="A432" s="64"/>
      <c r="B432" s="89"/>
      <c r="C432" s="68"/>
      <c r="D432" s="68"/>
      <c r="E432" s="69"/>
      <c r="F432" s="42" t="s">
        <v>33</v>
      </c>
      <c r="G432" s="40">
        <f t="shared" si="386"/>
        <v>0</v>
      </c>
      <c r="H432" s="24">
        <v>0</v>
      </c>
      <c r="I432" s="24">
        <v>0</v>
      </c>
      <c r="J432" s="7">
        <v>0</v>
      </c>
      <c r="K432" s="7">
        <v>0</v>
      </c>
      <c r="L432" s="7">
        <v>0</v>
      </c>
      <c r="M432" s="7">
        <v>0</v>
      </c>
      <c r="N432" s="7">
        <v>0</v>
      </c>
      <c r="O432" s="70"/>
      <c r="P432" s="70"/>
      <c r="Q432" s="70"/>
      <c r="R432" s="70"/>
      <c r="S432" s="70"/>
      <c r="T432" s="70"/>
      <c r="U432" s="70"/>
      <c r="V432" s="70"/>
      <c r="W432" s="70"/>
      <c r="X432" s="70"/>
    </row>
    <row r="433" spans="1:24" ht="21.75" customHeight="1">
      <c r="A433" s="62" t="s">
        <v>17</v>
      </c>
      <c r="B433" s="74" t="s">
        <v>50</v>
      </c>
      <c r="C433" s="67" t="s">
        <v>148</v>
      </c>
      <c r="D433" s="67" t="s">
        <v>258</v>
      </c>
      <c r="E433" s="69" t="s">
        <v>31</v>
      </c>
      <c r="F433" s="41" t="s">
        <v>15</v>
      </c>
      <c r="G433" s="40">
        <f t="shared" si="386"/>
        <v>128400</v>
      </c>
      <c r="H433" s="40">
        <f t="shared" ref="H433:N433" si="391">H434</f>
        <v>28400</v>
      </c>
      <c r="I433" s="40">
        <f t="shared" si="391"/>
        <v>0</v>
      </c>
      <c r="J433" s="9">
        <f t="shared" si="391"/>
        <v>0</v>
      </c>
      <c r="K433" s="9">
        <f t="shared" si="391"/>
        <v>25000</v>
      </c>
      <c r="L433" s="9">
        <f t="shared" si="391"/>
        <v>25000</v>
      </c>
      <c r="M433" s="9">
        <f t="shared" si="391"/>
        <v>25000</v>
      </c>
      <c r="N433" s="9">
        <f t="shared" si="391"/>
        <v>25000</v>
      </c>
      <c r="O433" s="72" t="s">
        <v>14</v>
      </c>
      <c r="P433" s="72" t="s">
        <v>14</v>
      </c>
      <c r="Q433" s="72" t="s">
        <v>14</v>
      </c>
      <c r="R433" s="72" t="s">
        <v>14</v>
      </c>
      <c r="S433" s="72" t="s">
        <v>14</v>
      </c>
      <c r="T433" s="72" t="s">
        <v>14</v>
      </c>
      <c r="U433" s="72" t="s">
        <v>14</v>
      </c>
      <c r="V433" s="72" t="s">
        <v>14</v>
      </c>
      <c r="W433" s="72" t="s">
        <v>14</v>
      </c>
      <c r="X433" s="72" t="s">
        <v>14</v>
      </c>
    </row>
    <row r="434" spans="1:24" ht="39.75" customHeight="1">
      <c r="A434" s="63"/>
      <c r="B434" s="75"/>
      <c r="C434" s="68"/>
      <c r="D434" s="68"/>
      <c r="E434" s="69"/>
      <c r="F434" s="41" t="s">
        <v>34</v>
      </c>
      <c r="G434" s="40">
        <f t="shared" si="386"/>
        <v>128400</v>
      </c>
      <c r="H434" s="40">
        <f t="shared" ref="H434:K434" si="392">H438</f>
        <v>28400</v>
      </c>
      <c r="I434" s="40">
        <f t="shared" si="392"/>
        <v>0</v>
      </c>
      <c r="J434" s="9">
        <f t="shared" si="392"/>
        <v>0</v>
      </c>
      <c r="K434" s="9">
        <f t="shared" si="392"/>
        <v>25000</v>
      </c>
      <c r="L434" s="9">
        <f t="shared" ref="L434:M434" si="393">L438</f>
        <v>25000</v>
      </c>
      <c r="M434" s="9">
        <f t="shared" si="393"/>
        <v>25000</v>
      </c>
      <c r="N434" s="9">
        <f t="shared" ref="N434" si="394">N438</f>
        <v>25000</v>
      </c>
      <c r="O434" s="73"/>
      <c r="P434" s="73"/>
      <c r="Q434" s="73"/>
      <c r="R434" s="73"/>
      <c r="S434" s="73"/>
      <c r="T434" s="73"/>
      <c r="U434" s="73"/>
      <c r="V434" s="73"/>
      <c r="W434" s="73"/>
      <c r="X434" s="73"/>
    </row>
    <row r="435" spans="1:24" ht="39.75" customHeight="1">
      <c r="A435" s="63"/>
      <c r="B435" s="75"/>
      <c r="C435" s="68"/>
      <c r="D435" s="68"/>
      <c r="E435" s="69"/>
      <c r="F435" s="41" t="s">
        <v>32</v>
      </c>
      <c r="G435" s="40">
        <f t="shared" si="386"/>
        <v>0</v>
      </c>
      <c r="H435" s="24">
        <v>0</v>
      </c>
      <c r="I435" s="24">
        <v>0</v>
      </c>
      <c r="J435" s="7">
        <v>0</v>
      </c>
      <c r="K435" s="7">
        <v>0</v>
      </c>
      <c r="L435" s="7">
        <v>0</v>
      </c>
      <c r="M435" s="7">
        <v>0</v>
      </c>
      <c r="N435" s="7">
        <v>0</v>
      </c>
      <c r="O435" s="73"/>
      <c r="P435" s="73"/>
      <c r="Q435" s="73"/>
      <c r="R435" s="73"/>
      <c r="S435" s="73"/>
      <c r="T435" s="73"/>
      <c r="U435" s="73"/>
      <c r="V435" s="73"/>
      <c r="W435" s="73"/>
      <c r="X435" s="73"/>
    </row>
    <row r="436" spans="1:24" ht="39.75" customHeight="1">
      <c r="A436" s="63"/>
      <c r="B436" s="75"/>
      <c r="C436" s="68"/>
      <c r="D436" s="68"/>
      <c r="E436" s="69"/>
      <c r="F436" s="42" t="s">
        <v>33</v>
      </c>
      <c r="G436" s="40">
        <f t="shared" si="386"/>
        <v>0</v>
      </c>
      <c r="H436" s="24">
        <v>0</v>
      </c>
      <c r="I436" s="24">
        <v>0</v>
      </c>
      <c r="J436" s="7">
        <v>0</v>
      </c>
      <c r="K436" s="7">
        <v>0</v>
      </c>
      <c r="L436" s="7">
        <v>0</v>
      </c>
      <c r="M436" s="7">
        <v>0</v>
      </c>
      <c r="N436" s="7">
        <v>0</v>
      </c>
      <c r="O436" s="73"/>
      <c r="P436" s="73"/>
      <c r="Q436" s="73"/>
      <c r="R436" s="73"/>
      <c r="S436" s="73"/>
      <c r="T436" s="73"/>
      <c r="U436" s="73"/>
      <c r="V436" s="73"/>
      <c r="W436" s="73"/>
      <c r="X436" s="73"/>
    </row>
    <row r="437" spans="1:24" ht="21.75" customHeight="1">
      <c r="A437" s="62" t="s">
        <v>21</v>
      </c>
      <c r="B437" s="74" t="s">
        <v>51</v>
      </c>
      <c r="C437" s="67" t="s">
        <v>148</v>
      </c>
      <c r="D437" s="67" t="s">
        <v>258</v>
      </c>
      <c r="E437" s="69" t="s">
        <v>31</v>
      </c>
      <c r="F437" s="41" t="s">
        <v>15</v>
      </c>
      <c r="G437" s="40">
        <f t="shared" si="386"/>
        <v>128400</v>
      </c>
      <c r="H437" s="40">
        <f t="shared" ref="H437:N437" si="395">H438</f>
        <v>28400</v>
      </c>
      <c r="I437" s="40">
        <f t="shared" si="395"/>
        <v>0</v>
      </c>
      <c r="J437" s="9">
        <f t="shared" si="395"/>
        <v>0</v>
      </c>
      <c r="K437" s="9">
        <f t="shared" si="395"/>
        <v>25000</v>
      </c>
      <c r="L437" s="9">
        <f t="shared" si="395"/>
        <v>25000</v>
      </c>
      <c r="M437" s="9">
        <f t="shared" si="395"/>
        <v>25000</v>
      </c>
      <c r="N437" s="9">
        <f t="shared" si="395"/>
        <v>25000</v>
      </c>
      <c r="O437" s="76" t="s">
        <v>116</v>
      </c>
      <c r="P437" s="71" t="s">
        <v>77</v>
      </c>
      <c r="Q437" s="90">
        <f>SUM(R437:X440)</f>
        <v>21</v>
      </c>
      <c r="R437" s="90">
        <v>3</v>
      </c>
      <c r="S437" s="90">
        <v>3</v>
      </c>
      <c r="T437" s="90">
        <v>3</v>
      </c>
      <c r="U437" s="90">
        <v>3</v>
      </c>
      <c r="V437" s="90">
        <v>3</v>
      </c>
      <c r="W437" s="90">
        <v>3</v>
      </c>
      <c r="X437" s="90">
        <v>3</v>
      </c>
    </row>
    <row r="438" spans="1:24" ht="39.75" customHeight="1">
      <c r="A438" s="63"/>
      <c r="B438" s="75"/>
      <c r="C438" s="68"/>
      <c r="D438" s="68"/>
      <c r="E438" s="69"/>
      <c r="F438" s="41" t="s">
        <v>34</v>
      </c>
      <c r="G438" s="40">
        <f t="shared" si="386"/>
        <v>128400</v>
      </c>
      <c r="H438" s="40">
        <v>28400</v>
      </c>
      <c r="I438" s="40">
        <v>0</v>
      </c>
      <c r="J438" s="9">
        <v>0</v>
      </c>
      <c r="K438" s="9">
        <v>25000</v>
      </c>
      <c r="L438" s="9">
        <v>25000</v>
      </c>
      <c r="M438" s="9">
        <v>25000</v>
      </c>
      <c r="N438" s="9">
        <v>25000</v>
      </c>
      <c r="O438" s="87"/>
      <c r="P438" s="71"/>
      <c r="Q438" s="90"/>
      <c r="R438" s="90"/>
      <c r="S438" s="90"/>
      <c r="T438" s="90"/>
      <c r="U438" s="90"/>
      <c r="V438" s="90"/>
      <c r="W438" s="90"/>
      <c r="X438" s="90"/>
    </row>
    <row r="439" spans="1:24" ht="39.75" customHeight="1">
      <c r="A439" s="63"/>
      <c r="B439" s="75"/>
      <c r="C439" s="68"/>
      <c r="D439" s="68"/>
      <c r="E439" s="69"/>
      <c r="F439" s="41" t="s">
        <v>32</v>
      </c>
      <c r="G439" s="40">
        <f t="shared" si="386"/>
        <v>0</v>
      </c>
      <c r="H439" s="24">
        <v>0</v>
      </c>
      <c r="I439" s="24">
        <v>0</v>
      </c>
      <c r="J439" s="7">
        <v>0</v>
      </c>
      <c r="K439" s="7">
        <v>0</v>
      </c>
      <c r="L439" s="7">
        <v>0</v>
      </c>
      <c r="M439" s="7">
        <v>0</v>
      </c>
      <c r="N439" s="7">
        <v>0</v>
      </c>
      <c r="O439" s="87"/>
      <c r="P439" s="71"/>
      <c r="Q439" s="90"/>
      <c r="R439" s="90"/>
      <c r="S439" s="90"/>
      <c r="T439" s="90"/>
      <c r="U439" s="90"/>
      <c r="V439" s="90"/>
      <c r="W439" s="90"/>
      <c r="X439" s="90"/>
    </row>
    <row r="440" spans="1:24" ht="39.75" customHeight="1">
      <c r="A440" s="63"/>
      <c r="B440" s="75"/>
      <c r="C440" s="68"/>
      <c r="D440" s="68"/>
      <c r="E440" s="69"/>
      <c r="F440" s="42" t="s">
        <v>33</v>
      </c>
      <c r="G440" s="40">
        <f t="shared" si="386"/>
        <v>0</v>
      </c>
      <c r="H440" s="24">
        <v>0</v>
      </c>
      <c r="I440" s="24">
        <v>0</v>
      </c>
      <c r="J440" s="7">
        <v>0</v>
      </c>
      <c r="K440" s="7">
        <v>0</v>
      </c>
      <c r="L440" s="7">
        <v>0</v>
      </c>
      <c r="M440" s="7">
        <v>0</v>
      </c>
      <c r="N440" s="7">
        <v>0</v>
      </c>
      <c r="O440" s="77"/>
      <c r="P440" s="71"/>
      <c r="Q440" s="90"/>
      <c r="R440" s="90"/>
      <c r="S440" s="90"/>
      <c r="T440" s="90"/>
      <c r="U440" s="90"/>
      <c r="V440" s="90"/>
      <c r="W440" s="90"/>
      <c r="X440" s="90"/>
    </row>
    <row r="441" spans="1:24" ht="21.75" customHeight="1">
      <c r="A441" s="62" t="s">
        <v>70</v>
      </c>
      <c r="B441" s="74" t="s">
        <v>115</v>
      </c>
      <c r="C441" s="67" t="s">
        <v>148</v>
      </c>
      <c r="D441" s="67" t="s">
        <v>258</v>
      </c>
      <c r="E441" s="69" t="s">
        <v>31</v>
      </c>
      <c r="F441" s="41" t="s">
        <v>15</v>
      </c>
      <c r="G441" s="40">
        <f t="shared" si="386"/>
        <v>100000</v>
      </c>
      <c r="H441" s="40">
        <f t="shared" ref="H441:N441" si="396">H442</f>
        <v>0</v>
      </c>
      <c r="I441" s="40">
        <f t="shared" si="396"/>
        <v>0</v>
      </c>
      <c r="J441" s="9">
        <f t="shared" si="396"/>
        <v>0</v>
      </c>
      <c r="K441" s="9">
        <f t="shared" si="396"/>
        <v>25000</v>
      </c>
      <c r="L441" s="9">
        <f t="shared" si="396"/>
        <v>25000</v>
      </c>
      <c r="M441" s="9">
        <f t="shared" si="396"/>
        <v>25000</v>
      </c>
      <c r="N441" s="9">
        <f t="shared" si="396"/>
        <v>25000</v>
      </c>
      <c r="O441" s="72" t="s">
        <v>14</v>
      </c>
      <c r="P441" s="72" t="s">
        <v>14</v>
      </c>
      <c r="Q441" s="72" t="s">
        <v>14</v>
      </c>
      <c r="R441" s="72" t="s">
        <v>14</v>
      </c>
      <c r="S441" s="72" t="s">
        <v>14</v>
      </c>
      <c r="T441" s="72" t="s">
        <v>14</v>
      </c>
      <c r="U441" s="72" t="s">
        <v>14</v>
      </c>
      <c r="V441" s="72" t="s">
        <v>14</v>
      </c>
      <c r="W441" s="72" t="s">
        <v>14</v>
      </c>
      <c r="X441" s="72" t="s">
        <v>14</v>
      </c>
    </row>
    <row r="442" spans="1:24" ht="39.75" customHeight="1">
      <c r="A442" s="63"/>
      <c r="B442" s="75"/>
      <c r="C442" s="68"/>
      <c r="D442" s="68"/>
      <c r="E442" s="69"/>
      <c r="F442" s="41" t="s">
        <v>34</v>
      </c>
      <c r="G442" s="40">
        <f t="shared" si="386"/>
        <v>100000</v>
      </c>
      <c r="H442" s="40">
        <f t="shared" ref="H442:K442" si="397">H446+H450</f>
        <v>0</v>
      </c>
      <c r="I442" s="40">
        <f t="shared" si="397"/>
        <v>0</v>
      </c>
      <c r="J442" s="9">
        <f t="shared" si="397"/>
        <v>0</v>
      </c>
      <c r="K442" s="9">
        <f t="shared" si="397"/>
        <v>25000</v>
      </c>
      <c r="L442" s="9">
        <f t="shared" ref="L442:M442" si="398">L446+L450</f>
        <v>25000</v>
      </c>
      <c r="M442" s="9">
        <f t="shared" si="398"/>
        <v>25000</v>
      </c>
      <c r="N442" s="9">
        <f t="shared" ref="N442" si="399">N446+N450</f>
        <v>25000</v>
      </c>
      <c r="O442" s="73"/>
      <c r="P442" s="73"/>
      <c r="Q442" s="73"/>
      <c r="R442" s="73"/>
      <c r="S442" s="73"/>
      <c r="T442" s="73"/>
      <c r="U442" s="73"/>
      <c r="V442" s="73"/>
      <c r="W442" s="73"/>
      <c r="X442" s="73"/>
    </row>
    <row r="443" spans="1:24" ht="39.75" customHeight="1">
      <c r="A443" s="63"/>
      <c r="B443" s="75"/>
      <c r="C443" s="68"/>
      <c r="D443" s="68"/>
      <c r="E443" s="69"/>
      <c r="F443" s="41" t="s">
        <v>32</v>
      </c>
      <c r="G443" s="40">
        <f t="shared" si="386"/>
        <v>0</v>
      </c>
      <c r="H443" s="24">
        <v>0</v>
      </c>
      <c r="I443" s="24">
        <v>0</v>
      </c>
      <c r="J443" s="7">
        <v>0</v>
      </c>
      <c r="K443" s="7">
        <v>0</v>
      </c>
      <c r="L443" s="7">
        <v>0</v>
      </c>
      <c r="M443" s="7">
        <v>0</v>
      </c>
      <c r="N443" s="7">
        <v>0</v>
      </c>
      <c r="O443" s="73"/>
      <c r="P443" s="73"/>
      <c r="Q443" s="73"/>
      <c r="R443" s="73"/>
      <c r="S443" s="73"/>
      <c r="T443" s="73"/>
      <c r="U443" s="73"/>
      <c r="V443" s="73"/>
      <c r="W443" s="73"/>
      <c r="X443" s="73"/>
    </row>
    <row r="444" spans="1:24" ht="39.75" customHeight="1">
      <c r="A444" s="63"/>
      <c r="B444" s="75"/>
      <c r="C444" s="68"/>
      <c r="D444" s="68"/>
      <c r="E444" s="69"/>
      <c r="F444" s="42" t="s">
        <v>33</v>
      </c>
      <c r="G444" s="40">
        <f t="shared" si="386"/>
        <v>0</v>
      </c>
      <c r="H444" s="24">
        <v>0</v>
      </c>
      <c r="I444" s="24">
        <v>0</v>
      </c>
      <c r="J444" s="7">
        <v>0</v>
      </c>
      <c r="K444" s="7">
        <v>0</v>
      </c>
      <c r="L444" s="7">
        <v>0</v>
      </c>
      <c r="M444" s="7">
        <v>0</v>
      </c>
      <c r="N444" s="7">
        <v>0</v>
      </c>
      <c r="O444" s="73"/>
      <c r="P444" s="73"/>
      <c r="Q444" s="73"/>
      <c r="R444" s="73"/>
      <c r="S444" s="73"/>
      <c r="T444" s="73"/>
      <c r="U444" s="73"/>
      <c r="V444" s="73"/>
      <c r="W444" s="73"/>
      <c r="X444" s="73"/>
    </row>
    <row r="445" spans="1:24" ht="21.75" customHeight="1">
      <c r="A445" s="62" t="s">
        <v>138</v>
      </c>
      <c r="B445" s="74" t="s">
        <v>112</v>
      </c>
      <c r="C445" s="67" t="s">
        <v>148</v>
      </c>
      <c r="D445" s="67" t="s">
        <v>258</v>
      </c>
      <c r="E445" s="69" t="s">
        <v>31</v>
      </c>
      <c r="F445" s="41" t="s">
        <v>15</v>
      </c>
      <c r="G445" s="40">
        <f t="shared" si="386"/>
        <v>100000</v>
      </c>
      <c r="H445" s="40">
        <f t="shared" ref="H445:N445" si="400">H446</f>
        <v>0</v>
      </c>
      <c r="I445" s="40">
        <f t="shared" si="400"/>
        <v>0</v>
      </c>
      <c r="J445" s="9">
        <f t="shared" si="400"/>
        <v>0</v>
      </c>
      <c r="K445" s="9">
        <f t="shared" si="400"/>
        <v>25000</v>
      </c>
      <c r="L445" s="9">
        <f t="shared" si="400"/>
        <v>25000</v>
      </c>
      <c r="M445" s="9">
        <f t="shared" si="400"/>
        <v>25000</v>
      </c>
      <c r="N445" s="9">
        <f t="shared" si="400"/>
        <v>25000</v>
      </c>
      <c r="O445" s="72" t="s">
        <v>14</v>
      </c>
      <c r="P445" s="72" t="s">
        <v>14</v>
      </c>
      <c r="Q445" s="72" t="s">
        <v>14</v>
      </c>
      <c r="R445" s="72" t="s">
        <v>14</v>
      </c>
      <c r="S445" s="72" t="s">
        <v>14</v>
      </c>
      <c r="T445" s="72" t="s">
        <v>14</v>
      </c>
      <c r="U445" s="72" t="s">
        <v>14</v>
      </c>
      <c r="V445" s="72" t="s">
        <v>14</v>
      </c>
      <c r="W445" s="72" t="s">
        <v>14</v>
      </c>
      <c r="X445" s="72" t="s">
        <v>14</v>
      </c>
    </row>
    <row r="446" spans="1:24" ht="39.75" customHeight="1">
      <c r="A446" s="63"/>
      <c r="B446" s="75"/>
      <c r="C446" s="68"/>
      <c r="D446" s="68"/>
      <c r="E446" s="69"/>
      <c r="F446" s="41" t="s">
        <v>34</v>
      </c>
      <c r="G446" s="40">
        <f t="shared" si="386"/>
        <v>100000</v>
      </c>
      <c r="H446" s="40">
        <v>0</v>
      </c>
      <c r="I446" s="40">
        <v>0</v>
      </c>
      <c r="J446" s="9">
        <v>0</v>
      </c>
      <c r="K446" s="9">
        <v>25000</v>
      </c>
      <c r="L446" s="9">
        <v>25000</v>
      </c>
      <c r="M446" s="9">
        <v>25000</v>
      </c>
      <c r="N446" s="9">
        <v>25000</v>
      </c>
      <c r="O446" s="73"/>
      <c r="P446" s="73"/>
      <c r="Q446" s="73"/>
      <c r="R446" s="73"/>
      <c r="S446" s="73"/>
      <c r="T446" s="73"/>
      <c r="U446" s="73"/>
      <c r="V446" s="73"/>
      <c r="W446" s="73"/>
      <c r="X446" s="73"/>
    </row>
    <row r="447" spans="1:24" ht="39.75" customHeight="1">
      <c r="A447" s="63"/>
      <c r="B447" s="75"/>
      <c r="C447" s="68"/>
      <c r="D447" s="68"/>
      <c r="E447" s="69"/>
      <c r="F447" s="41" t="s">
        <v>32</v>
      </c>
      <c r="G447" s="40">
        <f t="shared" si="386"/>
        <v>0</v>
      </c>
      <c r="H447" s="24">
        <v>0</v>
      </c>
      <c r="I447" s="24">
        <v>0</v>
      </c>
      <c r="J447" s="7">
        <v>0</v>
      </c>
      <c r="K447" s="7">
        <v>0</v>
      </c>
      <c r="L447" s="7">
        <v>0</v>
      </c>
      <c r="M447" s="7">
        <v>0</v>
      </c>
      <c r="N447" s="7">
        <v>0</v>
      </c>
      <c r="O447" s="73"/>
      <c r="P447" s="73"/>
      <c r="Q447" s="73"/>
      <c r="R447" s="73"/>
      <c r="S447" s="73"/>
      <c r="T447" s="73"/>
      <c r="U447" s="73"/>
      <c r="V447" s="73"/>
      <c r="W447" s="73"/>
      <c r="X447" s="73"/>
    </row>
    <row r="448" spans="1:24" ht="39.75" customHeight="1">
      <c r="A448" s="63"/>
      <c r="B448" s="75"/>
      <c r="C448" s="68"/>
      <c r="D448" s="68"/>
      <c r="E448" s="69"/>
      <c r="F448" s="42" t="s">
        <v>33</v>
      </c>
      <c r="G448" s="40">
        <f t="shared" si="386"/>
        <v>0</v>
      </c>
      <c r="H448" s="24">
        <v>0</v>
      </c>
      <c r="I448" s="24">
        <v>0</v>
      </c>
      <c r="J448" s="7">
        <v>0</v>
      </c>
      <c r="K448" s="7">
        <v>0</v>
      </c>
      <c r="L448" s="7">
        <v>0</v>
      </c>
      <c r="M448" s="7">
        <v>0</v>
      </c>
      <c r="N448" s="7">
        <v>0</v>
      </c>
      <c r="O448" s="73"/>
      <c r="P448" s="73"/>
      <c r="Q448" s="73"/>
      <c r="R448" s="73"/>
      <c r="S448" s="73"/>
      <c r="T448" s="73"/>
      <c r="U448" s="73"/>
      <c r="V448" s="73"/>
      <c r="W448" s="73"/>
      <c r="X448" s="73"/>
    </row>
    <row r="449" spans="1:24" ht="21.75" hidden="1" customHeight="1">
      <c r="A449" s="62" t="s">
        <v>139</v>
      </c>
      <c r="B449" s="74" t="s">
        <v>158</v>
      </c>
      <c r="C449" s="67" t="s">
        <v>148</v>
      </c>
      <c r="D449" s="67" t="s">
        <v>258</v>
      </c>
      <c r="E449" s="69" t="s">
        <v>31</v>
      </c>
      <c r="F449" s="41" t="s">
        <v>15</v>
      </c>
      <c r="G449" s="40">
        <f t="shared" si="386"/>
        <v>0</v>
      </c>
      <c r="H449" s="40">
        <f t="shared" ref="H449:N449" si="401">H450</f>
        <v>0</v>
      </c>
      <c r="I449" s="40">
        <f t="shared" si="401"/>
        <v>0</v>
      </c>
      <c r="J449" s="9">
        <f t="shared" si="401"/>
        <v>0</v>
      </c>
      <c r="K449" s="9">
        <f t="shared" si="401"/>
        <v>0</v>
      </c>
      <c r="L449" s="9">
        <f t="shared" si="401"/>
        <v>0</v>
      </c>
      <c r="M449" s="9">
        <f t="shared" si="401"/>
        <v>0</v>
      </c>
      <c r="N449" s="9">
        <f t="shared" si="401"/>
        <v>0</v>
      </c>
      <c r="O449" s="72" t="s">
        <v>14</v>
      </c>
      <c r="P449" s="72" t="s">
        <v>14</v>
      </c>
      <c r="Q449" s="72" t="s">
        <v>14</v>
      </c>
      <c r="R449" s="72" t="s">
        <v>14</v>
      </c>
      <c r="S449" s="72" t="s">
        <v>14</v>
      </c>
      <c r="T449" s="72" t="s">
        <v>14</v>
      </c>
      <c r="U449" s="72" t="s">
        <v>14</v>
      </c>
      <c r="V449" s="72" t="s">
        <v>14</v>
      </c>
      <c r="W449" s="72" t="s">
        <v>14</v>
      </c>
      <c r="X449" s="72" t="s">
        <v>14</v>
      </c>
    </row>
    <row r="450" spans="1:24" ht="39.75" hidden="1" customHeight="1">
      <c r="A450" s="63"/>
      <c r="B450" s="75"/>
      <c r="C450" s="68"/>
      <c r="D450" s="68"/>
      <c r="E450" s="69"/>
      <c r="F450" s="41" t="s">
        <v>34</v>
      </c>
      <c r="G450" s="40">
        <f t="shared" si="386"/>
        <v>0</v>
      </c>
      <c r="H450" s="40">
        <v>0</v>
      </c>
      <c r="I450" s="40">
        <v>0</v>
      </c>
      <c r="J450" s="9">
        <v>0</v>
      </c>
      <c r="K450" s="9">
        <v>0</v>
      </c>
      <c r="L450" s="9">
        <v>0</v>
      </c>
      <c r="M450" s="9">
        <v>0</v>
      </c>
      <c r="N450" s="9">
        <v>0</v>
      </c>
      <c r="O450" s="73"/>
      <c r="P450" s="73"/>
      <c r="Q450" s="73"/>
      <c r="R450" s="73"/>
      <c r="S450" s="73"/>
      <c r="T450" s="73"/>
      <c r="U450" s="73"/>
      <c r="V450" s="73"/>
      <c r="W450" s="73"/>
      <c r="X450" s="73"/>
    </row>
    <row r="451" spans="1:24" ht="39.75" hidden="1" customHeight="1">
      <c r="A451" s="63"/>
      <c r="B451" s="75"/>
      <c r="C451" s="68"/>
      <c r="D451" s="68"/>
      <c r="E451" s="69"/>
      <c r="F451" s="41" t="s">
        <v>32</v>
      </c>
      <c r="G451" s="40">
        <f t="shared" si="386"/>
        <v>0</v>
      </c>
      <c r="H451" s="24">
        <v>0</v>
      </c>
      <c r="I451" s="24">
        <v>0</v>
      </c>
      <c r="J451" s="7">
        <v>0</v>
      </c>
      <c r="K451" s="7">
        <v>0</v>
      </c>
      <c r="L451" s="7">
        <v>0</v>
      </c>
      <c r="M451" s="7">
        <v>0</v>
      </c>
      <c r="N451" s="7">
        <v>0</v>
      </c>
      <c r="O451" s="73"/>
      <c r="P451" s="73"/>
      <c r="Q451" s="73"/>
      <c r="R451" s="73"/>
      <c r="S451" s="73"/>
      <c r="T451" s="73"/>
      <c r="U451" s="73"/>
      <c r="V451" s="73"/>
      <c r="W451" s="73"/>
      <c r="X451" s="73"/>
    </row>
    <row r="452" spans="1:24" ht="39.75" hidden="1" customHeight="1">
      <c r="A452" s="63"/>
      <c r="B452" s="75"/>
      <c r="C452" s="68"/>
      <c r="D452" s="68"/>
      <c r="E452" s="69"/>
      <c r="F452" s="42" t="s">
        <v>33</v>
      </c>
      <c r="G452" s="40">
        <f t="shared" si="386"/>
        <v>0</v>
      </c>
      <c r="H452" s="24">
        <v>0</v>
      </c>
      <c r="I452" s="24">
        <v>0</v>
      </c>
      <c r="J452" s="7">
        <v>0</v>
      </c>
      <c r="K452" s="7">
        <v>0</v>
      </c>
      <c r="L452" s="7">
        <v>0</v>
      </c>
      <c r="M452" s="7">
        <v>0</v>
      </c>
      <c r="N452" s="7">
        <v>0</v>
      </c>
      <c r="O452" s="73"/>
      <c r="P452" s="73"/>
      <c r="Q452" s="73"/>
      <c r="R452" s="73"/>
      <c r="S452" s="73"/>
      <c r="T452" s="73"/>
      <c r="U452" s="73"/>
      <c r="V452" s="73"/>
      <c r="W452" s="73"/>
      <c r="X452" s="73"/>
    </row>
    <row r="453" spans="1:24" ht="21" customHeight="1">
      <c r="A453" s="83" t="s">
        <v>157</v>
      </c>
      <c r="B453" s="83"/>
      <c r="C453" s="67" t="s">
        <v>148</v>
      </c>
      <c r="D453" s="67" t="s">
        <v>258</v>
      </c>
      <c r="E453" s="69" t="s">
        <v>31</v>
      </c>
      <c r="F453" s="41" t="s">
        <v>15</v>
      </c>
      <c r="G453" s="40">
        <f t="shared" si="386"/>
        <v>228400</v>
      </c>
      <c r="H453" s="40">
        <f t="shared" ref="H453:N453" si="402">H454</f>
        <v>28400</v>
      </c>
      <c r="I453" s="40">
        <f t="shared" si="402"/>
        <v>0</v>
      </c>
      <c r="J453" s="9">
        <f t="shared" si="402"/>
        <v>0</v>
      </c>
      <c r="K453" s="9">
        <f t="shared" si="402"/>
        <v>50000</v>
      </c>
      <c r="L453" s="9">
        <f t="shared" si="402"/>
        <v>50000</v>
      </c>
      <c r="M453" s="9">
        <f t="shared" si="402"/>
        <v>50000</v>
      </c>
      <c r="N453" s="9">
        <f t="shared" si="402"/>
        <v>50000</v>
      </c>
      <c r="O453" s="72" t="s">
        <v>14</v>
      </c>
      <c r="P453" s="72" t="s">
        <v>14</v>
      </c>
      <c r="Q453" s="72" t="s">
        <v>14</v>
      </c>
      <c r="R453" s="72" t="s">
        <v>14</v>
      </c>
      <c r="S453" s="72" t="s">
        <v>14</v>
      </c>
      <c r="T453" s="72" t="s">
        <v>14</v>
      </c>
      <c r="U453" s="72" t="s">
        <v>14</v>
      </c>
      <c r="V453" s="72" t="s">
        <v>14</v>
      </c>
      <c r="W453" s="72" t="s">
        <v>14</v>
      </c>
      <c r="X453" s="72" t="s">
        <v>14</v>
      </c>
    </row>
    <row r="454" spans="1:24" ht="39.75" customHeight="1">
      <c r="A454" s="83"/>
      <c r="B454" s="83"/>
      <c r="C454" s="68"/>
      <c r="D454" s="68"/>
      <c r="E454" s="69"/>
      <c r="F454" s="41" t="s">
        <v>34</v>
      </c>
      <c r="G454" s="40">
        <f t="shared" si="386"/>
        <v>228400</v>
      </c>
      <c r="H454" s="40">
        <f t="shared" ref="H454:K454" si="403">H430</f>
        <v>28400</v>
      </c>
      <c r="I454" s="40">
        <f t="shared" si="403"/>
        <v>0</v>
      </c>
      <c r="J454" s="9">
        <f t="shared" si="403"/>
        <v>0</v>
      </c>
      <c r="K454" s="9">
        <f t="shared" si="403"/>
        <v>50000</v>
      </c>
      <c r="L454" s="9">
        <f t="shared" ref="L454:M454" si="404">L430</f>
        <v>50000</v>
      </c>
      <c r="M454" s="9">
        <f t="shared" si="404"/>
        <v>50000</v>
      </c>
      <c r="N454" s="9">
        <f t="shared" ref="N454" si="405">N430</f>
        <v>50000</v>
      </c>
      <c r="O454" s="73"/>
      <c r="P454" s="73"/>
      <c r="Q454" s="73"/>
      <c r="R454" s="73"/>
      <c r="S454" s="73"/>
      <c r="T454" s="73"/>
      <c r="U454" s="73"/>
      <c r="V454" s="73"/>
      <c r="W454" s="73"/>
      <c r="X454" s="73"/>
    </row>
    <row r="455" spans="1:24" ht="39.75" customHeight="1">
      <c r="A455" s="83"/>
      <c r="B455" s="83"/>
      <c r="C455" s="68"/>
      <c r="D455" s="68"/>
      <c r="E455" s="69"/>
      <c r="F455" s="41" t="s">
        <v>32</v>
      </c>
      <c r="G455" s="40">
        <f t="shared" si="386"/>
        <v>0</v>
      </c>
      <c r="H455" s="24">
        <v>0</v>
      </c>
      <c r="I455" s="24">
        <v>0</v>
      </c>
      <c r="J455" s="7">
        <v>0</v>
      </c>
      <c r="K455" s="7">
        <v>0</v>
      </c>
      <c r="L455" s="7">
        <v>0</v>
      </c>
      <c r="M455" s="7">
        <v>0</v>
      </c>
      <c r="N455" s="7">
        <v>0</v>
      </c>
      <c r="O455" s="73"/>
      <c r="P455" s="73"/>
      <c r="Q455" s="73"/>
      <c r="R455" s="73"/>
      <c r="S455" s="73"/>
      <c r="T455" s="73"/>
      <c r="U455" s="73"/>
      <c r="V455" s="73"/>
      <c r="W455" s="73"/>
      <c r="X455" s="73"/>
    </row>
    <row r="456" spans="1:24" ht="39.75" customHeight="1">
      <c r="A456" s="83"/>
      <c r="B456" s="83"/>
      <c r="C456" s="68"/>
      <c r="D456" s="68"/>
      <c r="E456" s="69"/>
      <c r="F456" s="42" t="s">
        <v>33</v>
      </c>
      <c r="G456" s="40">
        <f t="shared" si="386"/>
        <v>0</v>
      </c>
      <c r="H456" s="24">
        <v>0</v>
      </c>
      <c r="I456" s="24">
        <v>0</v>
      </c>
      <c r="J456" s="7">
        <v>0</v>
      </c>
      <c r="K456" s="7">
        <v>0</v>
      </c>
      <c r="L456" s="7">
        <v>0</v>
      </c>
      <c r="M456" s="7">
        <v>0</v>
      </c>
      <c r="N456" s="7">
        <v>0</v>
      </c>
      <c r="O456" s="73"/>
      <c r="P456" s="73"/>
      <c r="Q456" s="73"/>
      <c r="R456" s="73"/>
      <c r="S456" s="73"/>
      <c r="T456" s="73"/>
      <c r="U456" s="73"/>
      <c r="V456" s="73"/>
      <c r="W456" s="73"/>
      <c r="X456" s="73"/>
    </row>
    <row r="457" spans="1:24" ht="42" customHeight="1">
      <c r="A457" s="83" t="s">
        <v>52</v>
      </c>
      <c r="B457" s="83"/>
      <c r="C457" s="52" t="s">
        <v>148</v>
      </c>
      <c r="D457" s="52" t="s">
        <v>258</v>
      </c>
      <c r="E457" s="39" t="s">
        <v>14</v>
      </c>
      <c r="F457" s="39" t="s">
        <v>14</v>
      </c>
      <c r="G457" s="39" t="s">
        <v>14</v>
      </c>
      <c r="H457" s="60" t="s">
        <v>14</v>
      </c>
      <c r="I457" s="60" t="s">
        <v>14</v>
      </c>
      <c r="J457" s="55" t="s">
        <v>14</v>
      </c>
      <c r="K457" s="55" t="s">
        <v>14</v>
      </c>
      <c r="L457" s="55" t="s">
        <v>14</v>
      </c>
      <c r="M457" s="29" t="s">
        <v>14</v>
      </c>
      <c r="N457" s="2" t="s">
        <v>14</v>
      </c>
      <c r="O457" s="10" t="s">
        <v>14</v>
      </c>
      <c r="P457" s="10" t="s">
        <v>14</v>
      </c>
      <c r="Q457" s="10" t="s">
        <v>14</v>
      </c>
      <c r="R457" s="36" t="s">
        <v>14</v>
      </c>
      <c r="S457" s="36" t="s">
        <v>14</v>
      </c>
      <c r="T457" s="36" t="s">
        <v>14</v>
      </c>
      <c r="U457" s="36" t="s">
        <v>14</v>
      </c>
      <c r="V457" s="36" t="s">
        <v>14</v>
      </c>
      <c r="W457" s="28" t="s">
        <v>14</v>
      </c>
      <c r="X457" s="10" t="s">
        <v>14</v>
      </c>
    </row>
    <row r="458" spans="1:24" ht="21.75" customHeight="1">
      <c r="A458" s="62" t="s">
        <v>20</v>
      </c>
      <c r="B458" s="74" t="s">
        <v>122</v>
      </c>
      <c r="C458" s="67" t="s">
        <v>148</v>
      </c>
      <c r="D458" s="67" t="s">
        <v>258</v>
      </c>
      <c r="E458" s="69" t="s">
        <v>31</v>
      </c>
      <c r="F458" s="41" t="s">
        <v>15</v>
      </c>
      <c r="G458" s="40">
        <f t="shared" ref="G458:G477" si="406">SUM(H458:N458)</f>
        <v>484162.38</v>
      </c>
      <c r="H458" s="40">
        <f t="shared" ref="H458:N458" si="407">H459</f>
        <v>94177.38</v>
      </c>
      <c r="I458" s="40">
        <f t="shared" si="407"/>
        <v>44407.8</v>
      </c>
      <c r="J458" s="9">
        <f t="shared" si="407"/>
        <v>85577.2</v>
      </c>
      <c r="K458" s="9">
        <f t="shared" si="407"/>
        <v>53000</v>
      </c>
      <c r="L458" s="9">
        <f t="shared" si="407"/>
        <v>69000</v>
      </c>
      <c r="M458" s="9">
        <f t="shared" si="407"/>
        <v>69000</v>
      </c>
      <c r="N458" s="9">
        <f t="shared" si="407"/>
        <v>69000</v>
      </c>
      <c r="O458" s="72" t="s">
        <v>14</v>
      </c>
      <c r="P458" s="72" t="s">
        <v>14</v>
      </c>
      <c r="Q458" s="72" t="s">
        <v>14</v>
      </c>
      <c r="R458" s="72" t="s">
        <v>14</v>
      </c>
      <c r="S458" s="72" t="s">
        <v>14</v>
      </c>
      <c r="T458" s="72" t="s">
        <v>14</v>
      </c>
      <c r="U458" s="72" t="s">
        <v>14</v>
      </c>
      <c r="V458" s="72" t="s">
        <v>14</v>
      </c>
      <c r="W458" s="72" t="s">
        <v>14</v>
      </c>
      <c r="X458" s="72" t="s">
        <v>14</v>
      </c>
    </row>
    <row r="459" spans="1:24" ht="39.75" customHeight="1">
      <c r="A459" s="63"/>
      <c r="B459" s="75"/>
      <c r="C459" s="68"/>
      <c r="D459" s="68"/>
      <c r="E459" s="69"/>
      <c r="F459" s="41" t="s">
        <v>34</v>
      </c>
      <c r="G459" s="40">
        <f t="shared" si="406"/>
        <v>484162.38</v>
      </c>
      <c r="H459" s="40">
        <f t="shared" ref="H459:K459" si="408">H463</f>
        <v>94177.38</v>
      </c>
      <c r="I459" s="40">
        <f t="shared" si="408"/>
        <v>44407.8</v>
      </c>
      <c r="J459" s="9">
        <f t="shared" si="408"/>
        <v>85577.2</v>
      </c>
      <c r="K459" s="9">
        <f t="shared" si="408"/>
        <v>53000</v>
      </c>
      <c r="L459" s="9">
        <f t="shared" ref="L459:M459" si="409">L463</f>
        <v>69000</v>
      </c>
      <c r="M459" s="9">
        <f t="shared" si="409"/>
        <v>69000</v>
      </c>
      <c r="N459" s="9">
        <f t="shared" ref="N459" si="410">N463</f>
        <v>69000</v>
      </c>
      <c r="O459" s="73"/>
      <c r="P459" s="73"/>
      <c r="Q459" s="73"/>
      <c r="R459" s="73"/>
      <c r="S459" s="73"/>
      <c r="T459" s="73"/>
      <c r="U459" s="73"/>
      <c r="V459" s="73"/>
      <c r="W459" s="73"/>
      <c r="X459" s="73"/>
    </row>
    <row r="460" spans="1:24" ht="39.75" customHeight="1">
      <c r="A460" s="63"/>
      <c r="B460" s="75"/>
      <c r="C460" s="68"/>
      <c r="D460" s="68"/>
      <c r="E460" s="69"/>
      <c r="F460" s="41" t="s">
        <v>32</v>
      </c>
      <c r="G460" s="40">
        <f t="shared" si="406"/>
        <v>0</v>
      </c>
      <c r="H460" s="24">
        <v>0</v>
      </c>
      <c r="I460" s="24">
        <v>0</v>
      </c>
      <c r="J460" s="7">
        <v>0</v>
      </c>
      <c r="K460" s="7">
        <v>0</v>
      </c>
      <c r="L460" s="7">
        <v>0</v>
      </c>
      <c r="M460" s="7">
        <v>0</v>
      </c>
      <c r="N460" s="7">
        <v>0</v>
      </c>
      <c r="O460" s="73"/>
      <c r="P460" s="73"/>
      <c r="Q460" s="73"/>
      <c r="R460" s="73"/>
      <c r="S460" s="73"/>
      <c r="T460" s="73"/>
      <c r="U460" s="73"/>
      <c r="V460" s="73"/>
      <c r="W460" s="73"/>
      <c r="X460" s="73"/>
    </row>
    <row r="461" spans="1:24" ht="39.75" customHeight="1">
      <c r="A461" s="63"/>
      <c r="B461" s="75"/>
      <c r="C461" s="68"/>
      <c r="D461" s="68"/>
      <c r="E461" s="69"/>
      <c r="F461" s="42" t="s">
        <v>33</v>
      </c>
      <c r="G461" s="40">
        <f t="shared" si="406"/>
        <v>0</v>
      </c>
      <c r="H461" s="24">
        <v>0</v>
      </c>
      <c r="I461" s="24">
        <v>0</v>
      </c>
      <c r="J461" s="7">
        <v>0</v>
      </c>
      <c r="K461" s="7">
        <v>0</v>
      </c>
      <c r="L461" s="7">
        <v>0</v>
      </c>
      <c r="M461" s="7">
        <v>0</v>
      </c>
      <c r="N461" s="7">
        <v>0</v>
      </c>
      <c r="O461" s="73"/>
      <c r="P461" s="73"/>
      <c r="Q461" s="73"/>
      <c r="R461" s="73"/>
      <c r="S461" s="73"/>
      <c r="T461" s="73"/>
      <c r="U461" s="73"/>
      <c r="V461" s="73"/>
      <c r="W461" s="73"/>
      <c r="X461" s="73"/>
    </row>
    <row r="462" spans="1:24" ht="21.75" customHeight="1">
      <c r="A462" s="62" t="s">
        <v>17</v>
      </c>
      <c r="B462" s="74" t="s">
        <v>53</v>
      </c>
      <c r="C462" s="67" t="s">
        <v>148</v>
      </c>
      <c r="D462" s="67" t="s">
        <v>258</v>
      </c>
      <c r="E462" s="69" t="s">
        <v>31</v>
      </c>
      <c r="F462" s="41" t="s">
        <v>15</v>
      </c>
      <c r="G462" s="40">
        <f t="shared" si="406"/>
        <v>484162.38</v>
      </c>
      <c r="H462" s="40">
        <f t="shared" ref="H462:N462" si="411">H463</f>
        <v>94177.38</v>
      </c>
      <c r="I462" s="40">
        <f t="shared" si="411"/>
        <v>44407.8</v>
      </c>
      <c r="J462" s="9">
        <f t="shared" si="411"/>
        <v>85577.2</v>
      </c>
      <c r="K462" s="9">
        <f t="shared" si="411"/>
        <v>53000</v>
      </c>
      <c r="L462" s="9">
        <f t="shared" si="411"/>
        <v>69000</v>
      </c>
      <c r="M462" s="9">
        <f t="shared" si="411"/>
        <v>69000</v>
      </c>
      <c r="N462" s="9">
        <f t="shared" si="411"/>
        <v>69000</v>
      </c>
      <c r="O462" s="72" t="s">
        <v>14</v>
      </c>
      <c r="P462" s="72" t="s">
        <v>14</v>
      </c>
      <c r="Q462" s="72" t="s">
        <v>14</v>
      </c>
      <c r="R462" s="72" t="s">
        <v>14</v>
      </c>
      <c r="S462" s="72" t="s">
        <v>14</v>
      </c>
      <c r="T462" s="72" t="s">
        <v>14</v>
      </c>
      <c r="U462" s="72" t="s">
        <v>14</v>
      </c>
      <c r="V462" s="72" t="s">
        <v>14</v>
      </c>
      <c r="W462" s="72" t="s">
        <v>14</v>
      </c>
      <c r="X462" s="72" t="s">
        <v>14</v>
      </c>
    </row>
    <row r="463" spans="1:24" ht="39.75" customHeight="1">
      <c r="A463" s="63"/>
      <c r="B463" s="75"/>
      <c r="C463" s="68"/>
      <c r="D463" s="68"/>
      <c r="E463" s="69"/>
      <c r="F463" s="41" t="s">
        <v>34</v>
      </c>
      <c r="G463" s="40">
        <f t="shared" si="406"/>
        <v>484162.38</v>
      </c>
      <c r="H463" s="40">
        <f t="shared" ref="H463:K463" si="412">H467+H471</f>
        <v>94177.38</v>
      </c>
      <c r="I463" s="40">
        <f t="shared" si="412"/>
        <v>44407.8</v>
      </c>
      <c r="J463" s="9">
        <f t="shared" si="412"/>
        <v>85577.2</v>
      </c>
      <c r="K463" s="9">
        <f t="shared" si="412"/>
        <v>53000</v>
      </c>
      <c r="L463" s="9">
        <f t="shared" ref="L463:M463" si="413">L467+L471</f>
        <v>69000</v>
      </c>
      <c r="M463" s="9">
        <f t="shared" si="413"/>
        <v>69000</v>
      </c>
      <c r="N463" s="9">
        <f t="shared" ref="N463" si="414">N467+N471</f>
        <v>69000</v>
      </c>
      <c r="O463" s="73"/>
      <c r="P463" s="73"/>
      <c r="Q463" s="73"/>
      <c r="R463" s="73"/>
      <c r="S463" s="73"/>
      <c r="T463" s="73"/>
      <c r="U463" s="73"/>
      <c r="V463" s="73"/>
      <c r="W463" s="73"/>
      <c r="X463" s="73"/>
    </row>
    <row r="464" spans="1:24" ht="39.75" customHeight="1">
      <c r="A464" s="63"/>
      <c r="B464" s="75"/>
      <c r="C464" s="68"/>
      <c r="D464" s="68"/>
      <c r="E464" s="69"/>
      <c r="F464" s="41" t="s">
        <v>32</v>
      </c>
      <c r="G464" s="40">
        <f t="shared" si="406"/>
        <v>0</v>
      </c>
      <c r="H464" s="24">
        <v>0</v>
      </c>
      <c r="I464" s="24">
        <v>0</v>
      </c>
      <c r="J464" s="7">
        <v>0</v>
      </c>
      <c r="K464" s="7">
        <v>0</v>
      </c>
      <c r="L464" s="7">
        <v>0</v>
      </c>
      <c r="M464" s="7">
        <v>0</v>
      </c>
      <c r="N464" s="7">
        <v>0</v>
      </c>
      <c r="O464" s="73"/>
      <c r="P464" s="73"/>
      <c r="Q464" s="73"/>
      <c r="R464" s="73"/>
      <c r="S464" s="73"/>
      <c r="T464" s="73"/>
      <c r="U464" s="73"/>
      <c r="V464" s="73"/>
      <c r="W464" s="73"/>
      <c r="X464" s="73"/>
    </row>
    <row r="465" spans="1:24" ht="39.75" customHeight="1">
      <c r="A465" s="63"/>
      <c r="B465" s="75"/>
      <c r="C465" s="68"/>
      <c r="D465" s="68"/>
      <c r="E465" s="69"/>
      <c r="F465" s="42" t="s">
        <v>33</v>
      </c>
      <c r="G465" s="40">
        <f t="shared" si="406"/>
        <v>0</v>
      </c>
      <c r="H465" s="24">
        <v>0</v>
      </c>
      <c r="I465" s="24">
        <v>0</v>
      </c>
      <c r="J465" s="7">
        <v>0</v>
      </c>
      <c r="K465" s="7">
        <v>0</v>
      </c>
      <c r="L465" s="7">
        <v>0</v>
      </c>
      <c r="M465" s="7">
        <v>0</v>
      </c>
      <c r="N465" s="7">
        <v>0</v>
      </c>
      <c r="O465" s="73"/>
      <c r="P465" s="73"/>
      <c r="Q465" s="73"/>
      <c r="R465" s="73"/>
      <c r="S465" s="73"/>
      <c r="T465" s="73"/>
      <c r="U465" s="73"/>
      <c r="V465" s="73"/>
      <c r="W465" s="73"/>
      <c r="X465" s="73"/>
    </row>
    <row r="466" spans="1:24" ht="21.75" customHeight="1">
      <c r="A466" s="62" t="s">
        <v>21</v>
      </c>
      <c r="B466" s="74" t="s">
        <v>54</v>
      </c>
      <c r="C466" s="67" t="s">
        <v>148</v>
      </c>
      <c r="D466" s="67" t="s">
        <v>258</v>
      </c>
      <c r="E466" s="69" t="s">
        <v>31</v>
      </c>
      <c r="F466" s="41" t="s">
        <v>15</v>
      </c>
      <c r="G466" s="40">
        <f t="shared" si="406"/>
        <v>7000</v>
      </c>
      <c r="H466" s="40">
        <f t="shared" ref="H466:N466" si="415">H467</f>
        <v>0</v>
      </c>
      <c r="I466" s="40">
        <f t="shared" si="415"/>
        <v>0</v>
      </c>
      <c r="J466" s="9">
        <f t="shared" si="415"/>
        <v>0</v>
      </c>
      <c r="K466" s="9">
        <f t="shared" si="415"/>
        <v>1000</v>
      </c>
      <c r="L466" s="9">
        <f t="shared" si="415"/>
        <v>2000</v>
      </c>
      <c r="M466" s="9">
        <f t="shared" si="415"/>
        <v>2000</v>
      </c>
      <c r="N466" s="9">
        <f t="shared" si="415"/>
        <v>2000</v>
      </c>
      <c r="O466" s="76" t="s">
        <v>117</v>
      </c>
      <c r="P466" s="71" t="s">
        <v>77</v>
      </c>
      <c r="Q466" s="90">
        <f>SUM(R466:X469)</f>
        <v>14</v>
      </c>
      <c r="R466" s="90">
        <v>2</v>
      </c>
      <c r="S466" s="90">
        <v>2</v>
      </c>
      <c r="T466" s="90">
        <v>2</v>
      </c>
      <c r="U466" s="90">
        <v>2</v>
      </c>
      <c r="V466" s="90">
        <v>2</v>
      </c>
      <c r="W466" s="90">
        <v>2</v>
      </c>
      <c r="X466" s="90">
        <v>2</v>
      </c>
    </row>
    <row r="467" spans="1:24" ht="39.75" customHeight="1">
      <c r="A467" s="63"/>
      <c r="B467" s="75"/>
      <c r="C467" s="68"/>
      <c r="D467" s="68"/>
      <c r="E467" s="69"/>
      <c r="F467" s="41" t="s">
        <v>34</v>
      </c>
      <c r="G467" s="40">
        <f t="shared" si="406"/>
        <v>7000</v>
      </c>
      <c r="H467" s="40">
        <v>0</v>
      </c>
      <c r="I467" s="40">
        <v>0</v>
      </c>
      <c r="J467" s="9">
        <v>0</v>
      </c>
      <c r="K467" s="9">
        <v>1000</v>
      </c>
      <c r="L467" s="9">
        <v>2000</v>
      </c>
      <c r="M467" s="9">
        <v>2000</v>
      </c>
      <c r="N467" s="9">
        <v>2000</v>
      </c>
      <c r="O467" s="87"/>
      <c r="P467" s="71"/>
      <c r="Q467" s="90"/>
      <c r="R467" s="90"/>
      <c r="S467" s="90"/>
      <c r="T467" s="90"/>
      <c r="U467" s="90"/>
      <c r="V467" s="90"/>
      <c r="W467" s="90"/>
      <c r="X467" s="90"/>
    </row>
    <row r="468" spans="1:24" ht="39.75" customHeight="1">
      <c r="A468" s="63"/>
      <c r="B468" s="75"/>
      <c r="C468" s="68"/>
      <c r="D468" s="68"/>
      <c r="E468" s="69"/>
      <c r="F468" s="41" t="s">
        <v>32</v>
      </c>
      <c r="G468" s="40">
        <f t="shared" si="406"/>
        <v>0</v>
      </c>
      <c r="H468" s="24">
        <v>0</v>
      </c>
      <c r="I468" s="24">
        <v>0</v>
      </c>
      <c r="J468" s="7">
        <v>0</v>
      </c>
      <c r="K468" s="7">
        <v>0</v>
      </c>
      <c r="L468" s="7">
        <v>0</v>
      </c>
      <c r="M468" s="7">
        <v>0</v>
      </c>
      <c r="N468" s="7">
        <v>0</v>
      </c>
      <c r="O468" s="87"/>
      <c r="P468" s="71"/>
      <c r="Q468" s="90"/>
      <c r="R468" s="90"/>
      <c r="S468" s="90"/>
      <c r="T468" s="90"/>
      <c r="U468" s="90"/>
      <c r="V468" s="90"/>
      <c r="W468" s="90"/>
      <c r="X468" s="90"/>
    </row>
    <row r="469" spans="1:24" ht="39.75" customHeight="1">
      <c r="A469" s="63"/>
      <c r="B469" s="75"/>
      <c r="C469" s="68"/>
      <c r="D469" s="68"/>
      <c r="E469" s="69"/>
      <c r="F469" s="42" t="s">
        <v>33</v>
      </c>
      <c r="G469" s="40">
        <f t="shared" si="406"/>
        <v>0</v>
      </c>
      <c r="H469" s="24">
        <v>0</v>
      </c>
      <c r="I469" s="24">
        <v>0</v>
      </c>
      <c r="J469" s="7">
        <v>0</v>
      </c>
      <c r="K469" s="7">
        <v>0</v>
      </c>
      <c r="L469" s="7">
        <v>0</v>
      </c>
      <c r="M469" s="7">
        <v>0</v>
      </c>
      <c r="N469" s="7">
        <v>0</v>
      </c>
      <c r="O469" s="77"/>
      <c r="P469" s="71"/>
      <c r="Q469" s="90"/>
      <c r="R469" s="90"/>
      <c r="S469" s="90"/>
      <c r="T469" s="90"/>
      <c r="U469" s="90"/>
      <c r="V469" s="90"/>
      <c r="W469" s="90"/>
      <c r="X469" s="90"/>
    </row>
    <row r="470" spans="1:24" ht="21.75" customHeight="1">
      <c r="A470" s="62" t="s">
        <v>22</v>
      </c>
      <c r="B470" s="74" t="s">
        <v>113</v>
      </c>
      <c r="C470" s="67" t="s">
        <v>148</v>
      </c>
      <c r="D470" s="67" t="s">
        <v>258</v>
      </c>
      <c r="E470" s="69" t="s">
        <v>31</v>
      </c>
      <c r="F470" s="41" t="s">
        <v>15</v>
      </c>
      <c r="G470" s="40">
        <f t="shared" si="406"/>
        <v>477162.38</v>
      </c>
      <c r="H470" s="40">
        <f t="shared" ref="H470:N470" si="416">H471</f>
        <v>94177.38</v>
      </c>
      <c r="I470" s="40">
        <f t="shared" si="416"/>
        <v>44407.8</v>
      </c>
      <c r="J470" s="9">
        <f t="shared" si="416"/>
        <v>85577.2</v>
      </c>
      <c r="K470" s="9">
        <f t="shared" si="416"/>
        <v>52000</v>
      </c>
      <c r="L470" s="9">
        <f t="shared" si="416"/>
        <v>67000</v>
      </c>
      <c r="M470" s="9">
        <f t="shared" si="416"/>
        <v>67000</v>
      </c>
      <c r="N470" s="9">
        <f t="shared" si="416"/>
        <v>67000</v>
      </c>
      <c r="O470" s="76" t="s">
        <v>118</v>
      </c>
      <c r="P470" s="71" t="s">
        <v>77</v>
      </c>
      <c r="Q470" s="90">
        <f>SUM(R470:X473)</f>
        <v>49</v>
      </c>
      <c r="R470" s="90">
        <v>7</v>
      </c>
      <c r="S470" s="90">
        <v>7</v>
      </c>
      <c r="T470" s="90">
        <v>7</v>
      </c>
      <c r="U470" s="90">
        <v>7</v>
      </c>
      <c r="V470" s="90">
        <v>7</v>
      </c>
      <c r="W470" s="90">
        <v>7</v>
      </c>
      <c r="X470" s="90">
        <v>7</v>
      </c>
    </row>
    <row r="471" spans="1:24" ht="39.75" customHeight="1">
      <c r="A471" s="63"/>
      <c r="B471" s="75"/>
      <c r="C471" s="68"/>
      <c r="D471" s="68"/>
      <c r="E471" s="69"/>
      <c r="F471" s="41" t="s">
        <v>34</v>
      </c>
      <c r="G471" s="40">
        <f t="shared" si="406"/>
        <v>477162.38</v>
      </c>
      <c r="H471" s="40">
        <v>94177.38</v>
      </c>
      <c r="I471" s="40">
        <v>44407.8</v>
      </c>
      <c r="J471" s="9">
        <v>85577.2</v>
      </c>
      <c r="K471" s="9">
        <v>52000</v>
      </c>
      <c r="L471" s="9">
        <v>67000</v>
      </c>
      <c r="M471" s="9">
        <v>67000</v>
      </c>
      <c r="N471" s="9">
        <v>67000</v>
      </c>
      <c r="O471" s="87"/>
      <c r="P471" s="71"/>
      <c r="Q471" s="90"/>
      <c r="R471" s="90"/>
      <c r="S471" s="90"/>
      <c r="T471" s="90"/>
      <c r="U471" s="90"/>
      <c r="V471" s="90"/>
      <c r="W471" s="90"/>
      <c r="X471" s="90"/>
    </row>
    <row r="472" spans="1:24" ht="39.75" customHeight="1">
      <c r="A472" s="63"/>
      <c r="B472" s="75"/>
      <c r="C472" s="68"/>
      <c r="D472" s="68"/>
      <c r="E472" s="69"/>
      <c r="F472" s="41" t="s">
        <v>32</v>
      </c>
      <c r="G472" s="40">
        <f t="shared" si="406"/>
        <v>0</v>
      </c>
      <c r="H472" s="24">
        <v>0</v>
      </c>
      <c r="I472" s="24">
        <v>0</v>
      </c>
      <c r="J472" s="7">
        <v>0</v>
      </c>
      <c r="K472" s="7">
        <v>0</v>
      </c>
      <c r="L472" s="7">
        <v>0</v>
      </c>
      <c r="M472" s="7">
        <v>0</v>
      </c>
      <c r="N472" s="7">
        <v>0</v>
      </c>
      <c r="O472" s="87"/>
      <c r="P472" s="71"/>
      <c r="Q472" s="90"/>
      <c r="R472" s="90"/>
      <c r="S472" s="90"/>
      <c r="T472" s="90"/>
      <c r="U472" s="90"/>
      <c r="V472" s="90"/>
      <c r="W472" s="90"/>
      <c r="X472" s="90"/>
    </row>
    <row r="473" spans="1:24" ht="39.75" customHeight="1">
      <c r="A473" s="63"/>
      <c r="B473" s="75"/>
      <c r="C473" s="68"/>
      <c r="D473" s="68"/>
      <c r="E473" s="69"/>
      <c r="F473" s="42" t="s">
        <v>33</v>
      </c>
      <c r="G473" s="40">
        <f t="shared" si="406"/>
        <v>0</v>
      </c>
      <c r="H473" s="24">
        <v>0</v>
      </c>
      <c r="I473" s="24">
        <v>0</v>
      </c>
      <c r="J473" s="7">
        <v>0</v>
      </c>
      <c r="K473" s="7">
        <v>0</v>
      </c>
      <c r="L473" s="7">
        <v>0</v>
      </c>
      <c r="M473" s="7">
        <v>0</v>
      </c>
      <c r="N473" s="7">
        <v>0</v>
      </c>
      <c r="O473" s="77"/>
      <c r="P473" s="71"/>
      <c r="Q473" s="90"/>
      <c r="R473" s="90"/>
      <c r="S473" s="90"/>
      <c r="T473" s="90"/>
      <c r="U473" s="90"/>
      <c r="V473" s="90"/>
      <c r="W473" s="90"/>
      <c r="X473" s="90"/>
    </row>
    <row r="474" spans="1:24" ht="21" customHeight="1">
      <c r="A474" s="83" t="s">
        <v>156</v>
      </c>
      <c r="B474" s="83"/>
      <c r="C474" s="67" t="s">
        <v>148</v>
      </c>
      <c r="D474" s="67" t="s">
        <v>258</v>
      </c>
      <c r="E474" s="69" t="s">
        <v>31</v>
      </c>
      <c r="F474" s="41" t="s">
        <v>15</v>
      </c>
      <c r="G474" s="40">
        <f t="shared" si="406"/>
        <v>484162.38</v>
      </c>
      <c r="H474" s="40">
        <f t="shared" ref="H474:N474" si="417">H475</f>
        <v>94177.38</v>
      </c>
      <c r="I474" s="40">
        <f t="shared" si="417"/>
        <v>44407.8</v>
      </c>
      <c r="J474" s="9">
        <f t="shared" si="417"/>
        <v>85577.2</v>
      </c>
      <c r="K474" s="9">
        <f t="shared" si="417"/>
        <v>53000</v>
      </c>
      <c r="L474" s="9">
        <f t="shared" si="417"/>
        <v>69000</v>
      </c>
      <c r="M474" s="9">
        <f t="shared" si="417"/>
        <v>69000</v>
      </c>
      <c r="N474" s="9">
        <f t="shared" si="417"/>
        <v>69000</v>
      </c>
      <c r="O474" s="72" t="s">
        <v>14</v>
      </c>
      <c r="P474" s="72" t="s">
        <v>14</v>
      </c>
      <c r="Q474" s="72" t="s">
        <v>14</v>
      </c>
      <c r="R474" s="72" t="s">
        <v>14</v>
      </c>
      <c r="S474" s="72" t="s">
        <v>14</v>
      </c>
      <c r="T474" s="72" t="s">
        <v>14</v>
      </c>
      <c r="U474" s="72" t="s">
        <v>14</v>
      </c>
      <c r="V474" s="72" t="s">
        <v>14</v>
      </c>
      <c r="W474" s="72" t="s">
        <v>14</v>
      </c>
      <c r="X474" s="72" t="s">
        <v>14</v>
      </c>
    </row>
    <row r="475" spans="1:24" ht="39.75" customHeight="1">
      <c r="A475" s="83"/>
      <c r="B475" s="83"/>
      <c r="C475" s="68"/>
      <c r="D475" s="68"/>
      <c r="E475" s="69"/>
      <c r="F475" s="41" t="s">
        <v>34</v>
      </c>
      <c r="G475" s="40">
        <f t="shared" si="406"/>
        <v>484162.38</v>
      </c>
      <c r="H475" s="40">
        <f t="shared" ref="H475:K475" si="418">H459</f>
        <v>94177.38</v>
      </c>
      <c r="I475" s="40">
        <f t="shared" si="418"/>
        <v>44407.8</v>
      </c>
      <c r="J475" s="9">
        <f t="shared" si="418"/>
        <v>85577.2</v>
      </c>
      <c r="K475" s="9">
        <f t="shared" si="418"/>
        <v>53000</v>
      </c>
      <c r="L475" s="9">
        <f t="shared" ref="L475:M475" si="419">L459</f>
        <v>69000</v>
      </c>
      <c r="M475" s="9">
        <f t="shared" si="419"/>
        <v>69000</v>
      </c>
      <c r="N475" s="9">
        <f t="shared" ref="N475" si="420">N459</f>
        <v>69000</v>
      </c>
      <c r="O475" s="73"/>
      <c r="P475" s="73"/>
      <c r="Q475" s="73"/>
      <c r="R475" s="73"/>
      <c r="S475" s="73"/>
      <c r="T475" s="73"/>
      <c r="U475" s="73"/>
      <c r="V475" s="73"/>
      <c r="W475" s="73"/>
      <c r="X475" s="73"/>
    </row>
    <row r="476" spans="1:24" ht="39.75" customHeight="1">
      <c r="A476" s="83"/>
      <c r="B476" s="83"/>
      <c r="C476" s="68"/>
      <c r="D476" s="68"/>
      <c r="E476" s="69"/>
      <c r="F476" s="41" t="s">
        <v>32</v>
      </c>
      <c r="G476" s="40">
        <f t="shared" si="406"/>
        <v>0</v>
      </c>
      <c r="H476" s="24">
        <v>0</v>
      </c>
      <c r="I476" s="24">
        <v>0</v>
      </c>
      <c r="J476" s="7">
        <v>0</v>
      </c>
      <c r="K476" s="7">
        <v>0</v>
      </c>
      <c r="L476" s="7">
        <v>0</v>
      </c>
      <c r="M476" s="7">
        <v>0</v>
      </c>
      <c r="N476" s="7">
        <v>0</v>
      </c>
      <c r="O476" s="73"/>
      <c r="P476" s="73"/>
      <c r="Q476" s="73"/>
      <c r="R476" s="73"/>
      <c r="S476" s="73"/>
      <c r="T476" s="73"/>
      <c r="U476" s="73"/>
      <c r="V476" s="73"/>
      <c r="W476" s="73"/>
      <c r="X476" s="73"/>
    </row>
    <row r="477" spans="1:24" ht="39.75" customHeight="1">
      <c r="A477" s="83"/>
      <c r="B477" s="83"/>
      <c r="C477" s="68"/>
      <c r="D477" s="68"/>
      <c r="E477" s="69"/>
      <c r="F477" s="42" t="s">
        <v>33</v>
      </c>
      <c r="G477" s="40">
        <f t="shared" si="406"/>
        <v>0</v>
      </c>
      <c r="H477" s="24">
        <v>0</v>
      </c>
      <c r="I477" s="24">
        <v>0</v>
      </c>
      <c r="J477" s="7">
        <v>0</v>
      </c>
      <c r="K477" s="7">
        <v>0</v>
      </c>
      <c r="L477" s="7">
        <v>0</v>
      </c>
      <c r="M477" s="7">
        <v>0</v>
      </c>
      <c r="N477" s="7">
        <v>0</v>
      </c>
      <c r="O477" s="73"/>
      <c r="P477" s="73"/>
      <c r="Q477" s="73"/>
      <c r="R477" s="73"/>
      <c r="S477" s="73"/>
      <c r="T477" s="73"/>
      <c r="U477" s="73"/>
      <c r="V477" s="73"/>
      <c r="W477" s="73"/>
      <c r="X477" s="73"/>
    </row>
    <row r="478" spans="1:24" ht="63" customHeight="1">
      <c r="A478" s="83" t="s">
        <v>56</v>
      </c>
      <c r="B478" s="83"/>
      <c r="C478" s="52" t="s">
        <v>148</v>
      </c>
      <c r="D478" s="52" t="s">
        <v>258</v>
      </c>
      <c r="E478" s="39" t="s">
        <v>14</v>
      </c>
      <c r="F478" s="39" t="s">
        <v>14</v>
      </c>
      <c r="G478" s="39" t="s">
        <v>14</v>
      </c>
      <c r="H478" s="60" t="s">
        <v>14</v>
      </c>
      <c r="I478" s="60" t="s">
        <v>14</v>
      </c>
      <c r="J478" s="55" t="s">
        <v>14</v>
      </c>
      <c r="K478" s="55" t="s">
        <v>14</v>
      </c>
      <c r="L478" s="55" t="s">
        <v>14</v>
      </c>
      <c r="M478" s="29" t="s">
        <v>14</v>
      </c>
      <c r="N478" s="2" t="s">
        <v>14</v>
      </c>
      <c r="O478" s="10" t="s">
        <v>14</v>
      </c>
      <c r="P478" s="10" t="s">
        <v>14</v>
      </c>
      <c r="Q478" s="10" t="s">
        <v>14</v>
      </c>
      <c r="R478" s="36" t="s">
        <v>14</v>
      </c>
      <c r="S478" s="36" t="s">
        <v>14</v>
      </c>
      <c r="T478" s="36" t="s">
        <v>14</v>
      </c>
      <c r="U478" s="36" t="s">
        <v>14</v>
      </c>
      <c r="V478" s="36" t="s">
        <v>14</v>
      </c>
      <c r="W478" s="28" t="s">
        <v>14</v>
      </c>
      <c r="X478" s="10" t="s">
        <v>14</v>
      </c>
    </row>
    <row r="479" spans="1:24" ht="21.75" customHeight="1">
      <c r="A479" s="62" t="s">
        <v>20</v>
      </c>
      <c r="B479" s="74" t="s">
        <v>142</v>
      </c>
      <c r="C479" s="67" t="s">
        <v>148</v>
      </c>
      <c r="D479" s="67" t="s">
        <v>258</v>
      </c>
      <c r="E479" s="69" t="s">
        <v>31</v>
      </c>
      <c r="F479" s="41" t="s">
        <v>15</v>
      </c>
      <c r="G479" s="40">
        <f>SUM(H479:N479)</f>
        <v>107553.1</v>
      </c>
      <c r="H479" s="40">
        <f t="shared" ref="H479:N479" si="421">H480</f>
        <v>0</v>
      </c>
      <c r="I479" s="40">
        <f t="shared" si="421"/>
        <v>4623</v>
      </c>
      <c r="J479" s="9">
        <f t="shared" si="421"/>
        <v>4930.1000000000004</v>
      </c>
      <c r="K479" s="9">
        <f t="shared" si="421"/>
        <v>24500</v>
      </c>
      <c r="L479" s="9">
        <f t="shared" si="421"/>
        <v>24500</v>
      </c>
      <c r="M479" s="9">
        <f t="shared" si="421"/>
        <v>24500</v>
      </c>
      <c r="N479" s="9">
        <f t="shared" si="421"/>
        <v>24500</v>
      </c>
      <c r="O479" s="72" t="s">
        <v>14</v>
      </c>
      <c r="P479" s="72" t="s">
        <v>14</v>
      </c>
      <c r="Q479" s="72" t="s">
        <v>14</v>
      </c>
      <c r="R479" s="72" t="s">
        <v>14</v>
      </c>
      <c r="S479" s="72" t="s">
        <v>14</v>
      </c>
      <c r="T479" s="72" t="s">
        <v>14</v>
      </c>
      <c r="U479" s="72" t="s">
        <v>14</v>
      </c>
      <c r="V479" s="72" t="s">
        <v>14</v>
      </c>
      <c r="W479" s="72" t="s">
        <v>14</v>
      </c>
      <c r="X479" s="72" t="s">
        <v>14</v>
      </c>
    </row>
    <row r="480" spans="1:24" ht="39.75" customHeight="1">
      <c r="A480" s="63"/>
      <c r="B480" s="75"/>
      <c r="C480" s="68"/>
      <c r="D480" s="68"/>
      <c r="E480" s="69"/>
      <c r="F480" s="41" t="s">
        <v>34</v>
      </c>
      <c r="G480" s="40">
        <f t="shared" ref="G480:G510" si="422">SUM(H480:N480)</f>
        <v>107553.1</v>
      </c>
      <c r="H480" s="40">
        <f t="shared" ref="H480:K480" si="423">H484</f>
        <v>0</v>
      </c>
      <c r="I480" s="40">
        <f t="shared" si="423"/>
        <v>4623</v>
      </c>
      <c r="J480" s="9">
        <f t="shared" si="423"/>
        <v>4930.1000000000004</v>
      </c>
      <c r="K480" s="9">
        <f t="shared" si="423"/>
        <v>24500</v>
      </c>
      <c r="L480" s="9">
        <f t="shared" ref="L480:M480" si="424">L484</f>
        <v>24500</v>
      </c>
      <c r="M480" s="9">
        <f t="shared" si="424"/>
        <v>24500</v>
      </c>
      <c r="N480" s="9">
        <f t="shared" ref="N480" si="425">N484</f>
        <v>24500</v>
      </c>
      <c r="O480" s="73"/>
      <c r="P480" s="73"/>
      <c r="Q480" s="73"/>
      <c r="R480" s="73"/>
      <c r="S480" s="73"/>
      <c r="T480" s="73"/>
      <c r="U480" s="73"/>
      <c r="V480" s="73"/>
      <c r="W480" s="73"/>
      <c r="X480" s="73"/>
    </row>
    <row r="481" spans="1:24" ht="39.75" customHeight="1">
      <c r="A481" s="63"/>
      <c r="B481" s="75"/>
      <c r="C481" s="68"/>
      <c r="D481" s="68"/>
      <c r="E481" s="69"/>
      <c r="F481" s="41" t="s">
        <v>32</v>
      </c>
      <c r="G481" s="40">
        <f t="shared" si="422"/>
        <v>0</v>
      </c>
      <c r="H481" s="24">
        <v>0</v>
      </c>
      <c r="I481" s="24">
        <v>0</v>
      </c>
      <c r="J481" s="7">
        <v>0</v>
      </c>
      <c r="K481" s="7">
        <v>0</v>
      </c>
      <c r="L481" s="7">
        <v>0</v>
      </c>
      <c r="M481" s="7">
        <v>0</v>
      </c>
      <c r="N481" s="7">
        <v>0</v>
      </c>
      <c r="O481" s="73"/>
      <c r="P481" s="73"/>
      <c r="Q481" s="73"/>
      <c r="R481" s="73"/>
      <c r="S481" s="73"/>
      <c r="T481" s="73"/>
      <c r="U481" s="73"/>
      <c r="V481" s="73"/>
      <c r="W481" s="73"/>
      <c r="X481" s="73"/>
    </row>
    <row r="482" spans="1:24" ht="39.75" customHeight="1">
      <c r="A482" s="64"/>
      <c r="B482" s="89"/>
      <c r="C482" s="68"/>
      <c r="D482" s="68"/>
      <c r="E482" s="69"/>
      <c r="F482" s="42" t="s">
        <v>33</v>
      </c>
      <c r="G482" s="40">
        <f t="shared" si="422"/>
        <v>0</v>
      </c>
      <c r="H482" s="24">
        <v>0</v>
      </c>
      <c r="I482" s="24">
        <v>0</v>
      </c>
      <c r="J482" s="7">
        <v>0</v>
      </c>
      <c r="K482" s="7">
        <v>0</v>
      </c>
      <c r="L482" s="7">
        <v>0</v>
      </c>
      <c r="M482" s="7">
        <v>0</v>
      </c>
      <c r="N482" s="7">
        <v>0</v>
      </c>
      <c r="O482" s="70"/>
      <c r="P482" s="70"/>
      <c r="Q482" s="70"/>
      <c r="R482" s="70"/>
      <c r="S482" s="70"/>
      <c r="T482" s="70"/>
      <c r="U482" s="70"/>
      <c r="V482" s="70"/>
      <c r="W482" s="70"/>
      <c r="X482" s="70"/>
    </row>
    <row r="483" spans="1:24" ht="21.75" customHeight="1">
      <c r="A483" s="62" t="s">
        <v>17</v>
      </c>
      <c r="B483" s="74" t="s">
        <v>57</v>
      </c>
      <c r="C483" s="67" t="s">
        <v>148</v>
      </c>
      <c r="D483" s="67" t="s">
        <v>258</v>
      </c>
      <c r="E483" s="69" t="s">
        <v>31</v>
      </c>
      <c r="F483" s="41" t="s">
        <v>15</v>
      </c>
      <c r="G483" s="40">
        <f t="shared" si="422"/>
        <v>107553.1</v>
      </c>
      <c r="H483" s="40">
        <f t="shared" ref="H483:N483" si="426">H484</f>
        <v>0</v>
      </c>
      <c r="I483" s="40">
        <f t="shared" si="426"/>
        <v>4623</v>
      </c>
      <c r="J483" s="9">
        <f t="shared" si="426"/>
        <v>4930.1000000000004</v>
      </c>
      <c r="K483" s="9">
        <f t="shared" si="426"/>
        <v>24500</v>
      </c>
      <c r="L483" s="9">
        <f t="shared" si="426"/>
        <v>24500</v>
      </c>
      <c r="M483" s="9">
        <f t="shared" si="426"/>
        <v>24500</v>
      </c>
      <c r="N483" s="9">
        <f t="shared" si="426"/>
        <v>24500</v>
      </c>
      <c r="O483" s="72" t="s">
        <v>14</v>
      </c>
      <c r="P483" s="72" t="s">
        <v>14</v>
      </c>
      <c r="Q483" s="72" t="s">
        <v>14</v>
      </c>
      <c r="R483" s="72" t="s">
        <v>14</v>
      </c>
      <c r="S483" s="72" t="s">
        <v>14</v>
      </c>
      <c r="T483" s="72" t="s">
        <v>14</v>
      </c>
      <c r="U483" s="72" t="s">
        <v>14</v>
      </c>
      <c r="V483" s="72" t="s">
        <v>14</v>
      </c>
      <c r="W483" s="72" t="s">
        <v>14</v>
      </c>
      <c r="X483" s="72" t="s">
        <v>14</v>
      </c>
    </row>
    <row r="484" spans="1:24" ht="39.75" customHeight="1">
      <c r="A484" s="63"/>
      <c r="B484" s="75"/>
      <c r="C484" s="68"/>
      <c r="D484" s="68"/>
      <c r="E484" s="69"/>
      <c r="F484" s="41" t="s">
        <v>34</v>
      </c>
      <c r="G484" s="40">
        <f t="shared" si="422"/>
        <v>107553.1</v>
      </c>
      <c r="H484" s="40">
        <f t="shared" ref="H484:K484" si="427">H488+H492+H496+H500+H504</f>
        <v>0</v>
      </c>
      <c r="I484" s="40">
        <f t="shared" si="427"/>
        <v>4623</v>
      </c>
      <c r="J484" s="9">
        <f t="shared" si="427"/>
        <v>4930.1000000000004</v>
      </c>
      <c r="K484" s="9">
        <f t="shared" si="427"/>
        <v>24500</v>
      </c>
      <c r="L484" s="9">
        <f t="shared" ref="L484:M484" si="428">L488+L492+L496+L500+L504</f>
        <v>24500</v>
      </c>
      <c r="M484" s="9">
        <f t="shared" si="428"/>
        <v>24500</v>
      </c>
      <c r="N484" s="9">
        <f t="shared" ref="N484" si="429">N488+N492+N496+N500+N504</f>
        <v>24500</v>
      </c>
      <c r="O484" s="73"/>
      <c r="P484" s="73"/>
      <c r="Q484" s="73"/>
      <c r="R484" s="73"/>
      <c r="S484" s="73"/>
      <c r="T484" s="73"/>
      <c r="U484" s="73"/>
      <c r="V484" s="73"/>
      <c r="W484" s="73"/>
      <c r="X484" s="73"/>
    </row>
    <row r="485" spans="1:24" ht="39.75" customHeight="1">
      <c r="A485" s="63"/>
      <c r="B485" s="75"/>
      <c r="C485" s="68"/>
      <c r="D485" s="68"/>
      <c r="E485" s="69"/>
      <c r="F485" s="41" t="s">
        <v>32</v>
      </c>
      <c r="G485" s="40">
        <f t="shared" si="422"/>
        <v>0</v>
      </c>
      <c r="H485" s="24">
        <v>0</v>
      </c>
      <c r="I485" s="24">
        <v>0</v>
      </c>
      <c r="J485" s="7">
        <v>0</v>
      </c>
      <c r="K485" s="7">
        <v>0</v>
      </c>
      <c r="L485" s="7">
        <v>0</v>
      </c>
      <c r="M485" s="7">
        <v>0</v>
      </c>
      <c r="N485" s="7">
        <v>0</v>
      </c>
      <c r="O485" s="73"/>
      <c r="P485" s="73"/>
      <c r="Q485" s="73"/>
      <c r="R485" s="73"/>
      <c r="S485" s="73"/>
      <c r="T485" s="73"/>
      <c r="U485" s="73"/>
      <c r="V485" s="73"/>
      <c r="W485" s="73"/>
      <c r="X485" s="73"/>
    </row>
    <row r="486" spans="1:24" ht="39.75" customHeight="1">
      <c r="A486" s="63"/>
      <c r="B486" s="75"/>
      <c r="C486" s="68"/>
      <c r="D486" s="68"/>
      <c r="E486" s="69"/>
      <c r="F486" s="42" t="s">
        <v>33</v>
      </c>
      <c r="G486" s="40">
        <f t="shared" si="422"/>
        <v>0</v>
      </c>
      <c r="H486" s="24">
        <v>0</v>
      </c>
      <c r="I486" s="24">
        <v>0</v>
      </c>
      <c r="J486" s="7">
        <v>0</v>
      </c>
      <c r="K486" s="7">
        <v>0</v>
      </c>
      <c r="L486" s="7">
        <v>0</v>
      </c>
      <c r="M486" s="7">
        <v>0</v>
      </c>
      <c r="N486" s="7">
        <v>0</v>
      </c>
      <c r="O486" s="73"/>
      <c r="P486" s="73"/>
      <c r="Q486" s="73"/>
      <c r="R486" s="73"/>
      <c r="S486" s="73"/>
      <c r="T486" s="73"/>
      <c r="U486" s="73"/>
      <c r="V486" s="73"/>
      <c r="W486" s="73"/>
      <c r="X486" s="73"/>
    </row>
    <row r="487" spans="1:24" ht="21.75" customHeight="1">
      <c r="A487" s="62" t="s">
        <v>21</v>
      </c>
      <c r="B487" s="74" t="s">
        <v>58</v>
      </c>
      <c r="C487" s="67" t="s">
        <v>148</v>
      </c>
      <c r="D487" s="67" t="s">
        <v>258</v>
      </c>
      <c r="E487" s="69" t="s">
        <v>31</v>
      </c>
      <c r="F487" s="41" t="s">
        <v>15</v>
      </c>
      <c r="G487" s="40">
        <f t="shared" si="422"/>
        <v>11466.8</v>
      </c>
      <c r="H487" s="40">
        <f t="shared" ref="H487:N487" si="430">H488</f>
        <v>0</v>
      </c>
      <c r="I487" s="40">
        <f t="shared" si="430"/>
        <v>1800</v>
      </c>
      <c r="J487" s="9">
        <f t="shared" si="430"/>
        <v>1666.8</v>
      </c>
      <c r="K487" s="9">
        <f t="shared" si="430"/>
        <v>2000</v>
      </c>
      <c r="L487" s="9">
        <f t="shared" si="430"/>
        <v>2000</v>
      </c>
      <c r="M487" s="9">
        <f t="shared" si="430"/>
        <v>2000</v>
      </c>
      <c r="N487" s="9">
        <f t="shared" si="430"/>
        <v>2000</v>
      </c>
      <c r="O487" s="72" t="s">
        <v>14</v>
      </c>
      <c r="P487" s="72" t="s">
        <v>14</v>
      </c>
      <c r="Q487" s="72" t="s">
        <v>14</v>
      </c>
      <c r="R487" s="72" t="s">
        <v>14</v>
      </c>
      <c r="S487" s="72" t="s">
        <v>14</v>
      </c>
      <c r="T487" s="72" t="s">
        <v>14</v>
      </c>
      <c r="U487" s="72" t="s">
        <v>14</v>
      </c>
      <c r="V487" s="72" t="s">
        <v>14</v>
      </c>
      <c r="W487" s="72" t="s">
        <v>14</v>
      </c>
      <c r="X487" s="72" t="s">
        <v>14</v>
      </c>
    </row>
    <row r="488" spans="1:24" ht="39.75" customHeight="1">
      <c r="A488" s="63"/>
      <c r="B488" s="75"/>
      <c r="C488" s="68"/>
      <c r="D488" s="68"/>
      <c r="E488" s="69"/>
      <c r="F488" s="41" t="s">
        <v>34</v>
      </c>
      <c r="G488" s="40">
        <f t="shared" si="422"/>
        <v>11466.8</v>
      </c>
      <c r="H488" s="40">
        <v>0</v>
      </c>
      <c r="I488" s="40">
        <v>1800</v>
      </c>
      <c r="J488" s="9">
        <v>1666.8</v>
      </c>
      <c r="K488" s="9">
        <v>2000</v>
      </c>
      <c r="L488" s="9">
        <v>2000</v>
      </c>
      <c r="M488" s="9">
        <v>2000</v>
      </c>
      <c r="N488" s="9">
        <v>2000</v>
      </c>
      <c r="O488" s="73"/>
      <c r="P488" s="73"/>
      <c r="Q488" s="73"/>
      <c r="R488" s="73"/>
      <c r="S488" s="73"/>
      <c r="T488" s="73"/>
      <c r="U488" s="73"/>
      <c r="V488" s="73"/>
      <c r="W488" s="73"/>
      <c r="X488" s="73"/>
    </row>
    <row r="489" spans="1:24" ht="39.75" customHeight="1">
      <c r="A489" s="63"/>
      <c r="B489" s="75"/>
      <c r="C489" s="68"/>
      <c r="D489" s="68"/>
      <c r="E489" s="69"/>
      <c r="F489" s="41" t="s">
        <v>32</v>
      </c>
      <c r="G489" s="40">
        <f t="shared" si="422"/>
        <v>0</v>
      </c>
      <c r="H489" s="24">
        <v>0</v>
      </c>
      <c r="I489" s="24">
        <v>0</v>
      </c>
      <c r="J489" s="7">
        <v>0</v>
      </c>
      <c r="K489" s="7">
        <v>0</v>
      </c>
      <c r="L489" s="7">
        <v>0</v>
      </c>
      <c r="M489" s="7">
        <v>0</v>
      </c>
      <c r="N489" s="7">
        <v>0</v>
      </c>
      <c r="O489" s="73"/>
      <c r="P489" s="73"/>
      <c r="Q489" s="73"/>
      <c r="R489" s="73"/>
      <c r="S489" s="73"/>
      <c r="T489" s="73"/>
      <c r="U489" s="73"/>
      <c r="V489" s="73"/>
      <c r="W489" s="73"/>
      <c r="X489" s="73"/>
    </row>
    <row r="490" spans="1:24" ht="39.75" customHeight="1">
      <c r="A490" s="63"/>
      <c r="B490" s="75"/>
      <c r="C490" s="68"/>
      <c r="D490" s="68"/>
      <c r="E490" s="69"/>
      <c r="F490" s="42" t="s">
        <v>33</v>
      </c>
      <c r="G490" s="40">
        <f t="shared" si="422"/>
        <v>0</v>
      </c>
      <c r="H490" s="24">
        <v>0</v>
      </c>
      <c r="I490" s="24">
        <v>0</v>
      </c>
      <c r="J490" s="7">
        <v>0</v>
      </c>
      <c r="K490" s="7">
        <v>0</v>
      </c>
      <c r="L490" s="7">
        <v>0</v>
      </c>
      <c r="M490" s="7">
        <v>0</v>
      </c>
      <c r="N490" s="7">
        <v>0</v>
      </c>
      <c r="O490" s="73"/>
      <c r="P490" s="73"/>
      <c r="Q490" s="73"/>
      <c r="R490" s="73"/>
      <c r="S490" s="73"/>
      <c r="T490" s="73"/>
      <c r="U490" s="73"/>
      <c r="V490" s="73"/>
      <c r="W490" s="73"/>
      <c r="X490" s="73"/>
    </row>
    <row r="491" spans="1:24" ht="21.75" customHeight="1">
      <c r="A491" s="62" t="s">
        <v>22</v>
      </c>
      <c r="B491" s="74" t="s">
        <v>59</v>
      </c>
      <c r="C491" s="67" t="s">
        <v>148</v>
      </c>
      <c r="D491" s="67" t="s">
        <v>258</v>
      </c>
      <c r="E491" s="69" t="s">
        <v>31</v>
      </c>
      <c r="F491" s="41" t="s">
        <v>15</v>
      </c>
      <c r="G491" s="40">
        <f t="shared" si="422"/>
        <v>2573</v>
      </c>
      <c r="H491" s="40">
        <f t="shared" ref="H491:N491" si="431">H492</f>
        <v>0</v>
      </c>
      <c r="I491" s="40">
        <f t="shared" si="431"/>
        <v>573</v>
      </c>
      <c r="J491" s="9">
        <f t="shared" si="431"/>
        <v>0</v>
      </c>
      <c r="K491" s="9">
        <f t="shared" si="431"/>
        <v>500</v>
      </c>
      <c r="L491" s="9">
        <f t="shared" si="431"/>
        <v>500</v>
      </c>
      <c r="M491" s="9">
        <f t="shared" si="431"/>
        <v>500</v>
      </c>
      <c r="N491" s="9">
        <f t="shared" si="431"/>
        <v>500</v>
      </c>
      <c r="O491" s="72" t="s">
        <v>14</v>
      </c>
      <c r="P491" s="72" t="s">
        <v>14</v>
      </c>
      <c r="Q491" s="72" t="s">
        <v>14</v>
      </c>
      <c r="R491" s="72" t="s">
        <v>14</v>
      </c>
      <c r="S491" s="72" t="s">
        <v>14</v>
      </c>
      <c r="T491" s="72" t="s">
        <v>14</v>
      </c>
      <c r="U491" s="72" t="s">
        <v>14</v>
      </c>
      <c r="V491" s="72" t="s">
        <v>14</v>
      </c>
      <c r="W491" s="72" t="s">
        <v>14</v>
      </c>
      <c r="X491" s="72" t="s">
        <v>14</v>
      </c>
    </row>
    <row r="492" spans="1:24" ht="39.75" customHeight="1">
      <c r="A492" s="63"/>
      <c r="B492" s="75"/>
      <c r="C492" s="68"/>
      <c r="D492" s="68"/>
      <c r="E492" s="69"/>
      <c r="F492" s="41" t="s">
        <v>34</v>
      </c>
      <c r="G492" s="40">
        <f t="shared" si="422"/>
        <v>2573</v>
      </c>
      <c r="H492" s="40">
        <v>0</v>
      </c>
      <c r="I492" s="40">
        <v>573</v>
      </c>
      <c r="J492" s="9">
        <v>0</v>
      </c>
      <c r="K492" s="9">
        <v>500</v>
      </c>
      <c r="L492" s="9">
        <v>500</v>
      </c>
      <c r="M492" s="9">
        <v>500</v>
      </c>
      <c r="N492" s="9">
        <v>500</v>
      </c>
      <c r="O492" s="73"/>
      <c r="P492" s="73"/>
      <c r="Q492" s="73"/>
      <c r="R492" s="73"/>
      <c r="S492" s="73"/>
      <c r="T492" s="73"/>
      <c r="U492" s="73"/>
      <c r="V492" s="73"/>
      <c r="W492" s="73"/>
      <c r="X492" s="73"/>
    </row>
    <row r="493" spans="1:24" ht="39.75" customHeight="1">
      <c r="A493" s="63"/>
      <c r="B493" s="75"/>
      <c r="C493" s="68"/>
      <c r="D493" s="68"/>
      <c r="E493" s="69"/>
      <c r="F493" s="41" t="s">
        <v>32</v>
      </c>
      <c r="G493" s="40">
        <f t="shared" si="422"/>
        <v>0</v>
      </c>
      <c r="H493" s="24">
        <v>0</v>
      </c>
      <c r="I493" s="24">
        <v>0</v>
      </c>
      <c r="J493" s="7">
        <v>0</v>
      </c>
      <c r="K493" s="7">
        <v>0</v>
      </c>
      <c r="L493" s="7">
        <v>0</v>
      </c>
      <c r="M493" s="7">
        <v>0</v>
      </c>
      <c r="N493" s="7">
        <v>0</v>
      </c>
      <c r="O493" s="73"/>
      <c r="P493" s="73"/>
      <c r="Q493" s="73"/>
      <c r="R493" s="73"/>
      <c r="S493" s="73"/>
      <c r="T493" s="73"/>
      <c r="U493" s="73"/>
      <c r="V493" s="73"/>
      <c r="W493" s="73"/>
      <c r="X493" s="73"/>
    </row>
    <row r="494" spans="1:24" ht="39.75" customHeight="1">
      <c r="A494" s="64"/>
      <c r="B494" s="89"/>
      <c r="C494" s="68"/>
      <c r="D494" s="68"/>
      <c r="E494" s="69"/>
      <c r="F494" s="42" t="s">
        <v>33</v>
      </c>
      <c r="G494" s="40">
        <f t="shared" si="422"/>
        <v>0</v>
      </c>
      <c r="H494" s="24">
        <v>0</v>
      </c>
      <c r="I494" s="24">
        <v>0</v>
      </c>
      <c r="J494" s="7">
        <v>0</v>
      </c>
      <c r="K494" s="7">
        <v>0</v>
      </c>
      <c r="L494" s="7">
        <v>0</v>
      </c>
      <c r="M494" s="7">
        <v>0</v>
      </c>
      <c r="N494" s="7">
        <v>0</v>
      </c>
      <c r="O494" s="70"/>
      <c r="P494" s="70"/>
      <c r="Q494" s="70"/>
      <c r="R494" s="70"/>
      <c r="S494" s="70"/>
      <c r="T494" s="70"/>
      <c r="U494" s="70"/>
      <c r="V494" s="70"/>
      <c r="W494" s="70"/>
      <c r="X494" s="70"/>
    </row>
    <row r="495" spans="1:24" ht="21.75" customHeight="1">
      <c r="A495" s="62" t="s">
        <v>55</v>
      </c>
      <c r="B495" s="74" t="s">
        <v>60</v>
      </c>
      <c r="C495" s="67" t="s">
        <v>148</v>
      </c>
      <c r="D495" s="67" t="s">
        <v>258</v>
      </c>
      <c r="E495" s="69" t="s">
        <v>31</v>
      </c>
      <c r="F495" s="41" t="s">
        <v>15</v>
      </c>
      <c r="G495" s="40">
        <f t="shared" si="422"/>
        <v>13513.3</v>
      </c>
      <c r="H495" s="40">
        <f t="shared" ref="H495:N495" si="432">H496</f>
        <v>0</v>
      </c>
      <c r="I495" s="40">
        <f t="shared" si="432"/>
        <v>2250</v>
      </c>
      <c r="J495" s="9">
        <f t="shared" si="432"/>
        <v>3263.3</v>
      </c>
      <c r="K495" s="9">
        <f t="shared" si="432"/>
        <v>2000</v>
      </c>
      <c r="L495" s="9">
        <f t="shared" si="432"/>
        <v>2000</v>
      </c>
      <c r="M495" s="9">
        <f t="shared" si="432"/>
        <v>2000</v>
      </c>
      <c r="N495" s="9">
        <f t="shared" si="432"/>
        <v>2000</v>
      </c>
      <c r="O495" s="76" t="s">
        <v>119</v>
      </c>
      <c r="P495" s="71" t="s">
        <v>77</v>
      </c>
      <c r="Q495" s="90">
        <f>SUM(R495:X498)</f>
        <v>35</v>
      </c>
      <c r="R495" s="90">
        <v>5</v>
      </c>
      <c r="S495" s="90">
        <v>5</v>
      </c>
      <c r="T495" s="90">
        <v>5</v>
      </c>
      <c r="U495" s="90">
        <v>5</v>
      </c>
      <c r="V495" s="90">
        <v>5</v>
      </c>
      <c r="W495" s="90">
        <v>5</v>
      </c>
      <c r="X495" s="90">
        <v>5</v>
      </c>
    </row>
    <row r="496" spans="1:24" ht="39.75" customHeight="1">
      <c r="A496" s="63"/>
      <c r="B496" s="75"/>
      <c r="C496" s="68"/>
      <c r="D496" s="68"/>
      <c r="E496" s="69"/>
      <c r="F496" s="41" t="s">
        <v>34</v>
      </c>
      <c r="G496" s="40">
        <f t="shared" si="422"/>
        <v>13513.3</v>
      </c>
      <c r="H496" s="40">
        <v>0</v>
      </c>
      <c r="I496" s="40">
        <v>2250</v>
      </c>
      <c r="J496" s="9">
        <v>3263.3</v>
      </c>
      <c r="K496" s="9">
        <v>2000</v>
      </c>
      <c r="L496" s="9">
        <v>2000</v>
      </c>
      <c r="M496" s="9">
        <v>2000</v>
      </c>
      <c r="N496" s="9">
        <v>2000</v>
      </c>
      <c r="O496" s="87"/>
      <c r="P496" s="71"/>
      <c r="Q496" s="90"/>
      <c r="R496" s="90"/>
      <c r="S496" s="90"/>
      <c r="T496" s="90"/>
      <c r="U496" s="90"/>
      <c r="V496" s="90"/>
      <c r="W496" s="90"/>
      <c r="X496" s="90"/>
    </row>
    <row r="497" spans="1:24" ht="39.75" customHeight="1">
      <c r="A497" s="63"/>
      <c r="B497" s="75"/>
      <c r="C497" s="68"/>
      <c r="D497" s="68"/>
      <c r="E497" s="69"/>
      <c r="F497" s="41" t="s">
        <v>32</v>
      </c>
      <c r="G497" s="40">
        <f t="shared" si="422"/>
        <v>0</v>
      </c>
      <c r="H497" s="24">
        <v>0</v>
      </c>
      <c r="I497" s="24">
        <v>0</v>
      </c>
      <c r="J497" s="7">
        <v>0</v>
      </c>
      <c r="K497" s="7">
        <v>0</v>
      </c>
      <c r="L497" s="7">
        <v>0</v>
      </c>
      <c r="M497" s="7">
        <v>0</v>
      </c>
      <c r="N497" s="7">
        <v>0</v>
      </c>
      <c r="O497" s="87"/>
      <c r="P497" s="71"/>
      <c r="Q497" s="90"/>
      <c r="R497" s="90"/>
      <c r="S497" s="90"/>
      <c r="T497" s="90"/>
      <c r="U497" s="90"/>
      <c r="V497" s="90"/>
      <c r="W497" s="90"/>
      <c r="X497" s="90"/>
    </row>
    <row r="498" spans="1:24" ht="39.75" customHeight="1">
      <c r="A498" s="63"/>
      <c r="B498" s="75"/>
      <c r="C498" s="68"/>
      <c r="D498" s="68"/>
      <c r="E498" s="69"/>
      <c r="F498" s="42" t="s">
        <v>33</v>
      </c>
      <c r="G498" s="40">
        <f t="shared" si="422"/>
        <v>0</v>
      </c>
      <c r="H498" s="24">
        <v>0</v>
      </c>
      <c r="I498" s="24">
        <v>0</v>
      </c>
      <c r="J498" s="7">
        <v>0</v>
      </c>
      <c r="K498" s="7">
        <v>0</v>
      </c>
      <c r="L498" s="7">
        <v>0</v>
      </c>
      <c r="M498" s="7">
        <v>0</v>
      </c>
      <c r="N498" s="7">
        <v>0</v>
      </c>
      <c r="O498" s="77"/>
      <c r="P498" s="71"/>
      <c r="Q498" s="90"/>
      <c r="R498" s="90"/>
      <c r="S498" s="90"/>
      <c r="T498" s="90"/>
      <c r="U498" s="90"/>
      <c r="V498" s="90"/>
      <c r="W498" s="90"/>
      <c r="X498" s="90"/>
    </row>
    <row r="499" spans="1:24" ht="21.75" customHeight="1">
      <c r="A499" s="62" t="s">
        <v>103</v>
      </c>
      <c r="B499" s="74" t="s">
        <v>155</v>
      </c>
      <c r="C499" s="67" t="s">
        <v>148</v>
      </c>
      <c r="D499" s="67" t="s">
        <v>258</v>
      </c>
      <c r="E499" s="69" t="s">
        <v>31</v>
      </c>
      <c r="F499" s="41" t="s">
        <v>15</v>
      </c>
      <c r="G499" s="40">
        <f t="shared" ref="G499:G502" si="433">SUM(H499:N499)</f>
        <v>80000</v>
      </c>
      <c r="H499" s="40">
        <f t="shared" ref="H499:N499" si="434">H500</f>
        <v>0</v>
      </c>
      <c r="I499" s="40">
        <f t="shared" si="434"/>
        <v>0</v>
      </c>
      <c r="J499" s="9">
        <f t="shared" si="434"/>
        <v>0</v>
      </c>
      <c r="K499" s="9">
        <f t="shared" si="434"/>
        <v>20000</v>
      </c>
      <c r="L499" s="9">
        <f t="shared" si="434"/>
        <v>20000</v>
      </c>
      <c r="M499" s="9">
        <f t="shared" si="434"/>
        <v>20000</v>
      </c>
      <c r="N499" s="9">
        <f t="shared" si="434"/>
        <v>20000</v>
      </c>
      <c r="O499" s="72" t="s">
        <v>14</v>
      </c>
      <c r="P499" s="72" t="s">
        <v>14</v>
      </c>
      <c r="Q499" s="72" t="s">
        <v>14</v>
      </c>
      <c r="R499" s="72" t="s">
        <v>14</v>
      </c>
      <c r="S499" s="72" t="s">
        <v>14</v>
      </c>
      <c r="T499" s="72" t="s">
        <v>14</v>
      </c>
      <c r="U499" s="72" t="s">
        <v>14</v>
      </c>
      <c r="V499" s="72" t="s">
        <v>14</v>
      </c>
      <c r="W499" s="72" t="s">
        <v>14</v>
      </c>
      <c r="X499" s="72" t="s">
        <v>14</v>
      </c>
    </row>
    <row r="500" spans="1:24" ht="39.75" customHeight="1">
      <c r="A500" s="63"/>
      <c r="B500" s="75"/>
      <c r="C500" s="68"/>
      <c r="D500" s="68"/>
      <c r="E500" s="69"/>
      <c r="F500" s="41" t="s">
        <v>34</v>
      </c>
      <c r="G500" s="40">
        <f t="shared" si="433"/>
        <v>80000</v>
      </c>
      <c r="H500" s="40">
        <v>0</v>
      </c>
      <c r="I500" s="40">
        <v>0</v>
      </c>
      <c r="J500" s="9">
        <v>0</v>
      </c>
      <c r="K500" s="9">
        <v>20000</v>
      </c>
      <c r="L500" s="9">
        <v>20000</v>
      </c>
      <c r="M500" s="9">
        <v>20000</v>
      </c>
      <c r="N500" s="9">
        <v>20000</v>
      </c>
      <c r="O500" s="73"/>
      <c r="P500" s="73"/>
      <c r="Q500" s="73"/>
      <c r="R500" s="73"/>
      <c r="S500" s="73"/>
      <c r="T500" s="73"/>
      <c r="U500" s="73"/>
      <c r="V500" s="73"/>
      <c r="W500" s="73"/>
      <c r="X500" s="73"/>
    </row>
    <row r="501" spans="1:24" ht="39.75" customHeight="1">
      <c r="A501" s="63"/>
      <c r="B501" s="75"/>
      <c r="C501" s="68"/>
      <c r="D501" s="68"/>
      <c r="E501" s="69"/>
      <c r="F501" s="41" t="s">
        <v>32</v>
      </c>
      <c r="G501" s="40">
        <f t="shared" si="433"/>
        <v>0</v>
      </c>
      <c r="H501" s="24">
        <v>0</v>
      </c>
      <c r="I501" s="24">
        <v>0</v>
      </c>
      <c r="J501" s="7">
        <v>0</v>
      </c>
      <c r="K501" s="7">
        <v>0</v>
      </c>
      <c r="L501" s="7">
        <v>0</v>
      </c>
      <c r="M501" s="7">
        <v>0</v>
      </c>
      <c r="N501" s="7">
        <v>0</v>
      </c>
      <c r="O501" s="73"/>
      <c r="P501" s="73"/>
      <c r="Q501" s="73"/>
      <c r="R501" s="73"/>
      <c r="S501" s="73"/>
      <c r="T501" s="73"/>
      <c r="U501" s="73"/>
      <c r="V501" s="73"/>
      <c r="W501" s="73"/>
      <c r="X501" s="73"/>
    </row>
    <row r="502" spans="1:24" ht="39.75" customHeight="1">
      <c r="A502" s="64"/>
      <c r="B502" s="89"/>
      <c r="C502" s="68"/>
      <c r="D502" s="68"/>
      <c r="E502" s="69"/>
      <c r="F502" s="42" t="s">
        <v>33</v>
      </c>
      <c r="G502" s="40">
        <f t="shared" si="433"/>
        <v>0</v>
      </c>
      <c r="H502" s="24">
        <v>0</v>
      </c>
      <c r="I502" s="24">
        <v>0</v>
      </c>
      <c r="J502" s="7">
        <v>0</v>
      </c>
      <c r="K502" s="7">
        <v>0</v>
      </c>
      <c r="L502" s="7">
        <v>0</v>
      </c>
      <c r="M502" s="7">
        <v>0</v>
      </c>
      <c r="N502" s="7">
        <v>0</v>
      </c>
      <c r="O502" s="70"/>
      <c r="P502" s="70"/>
      <c r="Q502" s="70"/>
      <c r="R502" s="70"/>
      <c r="S502" s="70"/>
      <c r="T502" s="70"/>
      <c r="U502" s="70"/>
      <c r="V502" s="70"/>
      <c r="W502" s="70"/>
      <c r="X502" s="70"/>
    </row>
    <row r="503" spans="1:24" ht="21.75" hidden="1" customHeight="1">
      <c r="A503" s="62" t="s">
        <v>104</v>
      </c>
      <c r="B503" s="74" t="s">
        <v>154</v>
      </c>
      <c r="C503" s="67" t="s">
        <v>148</v>
      </c>
      <c r="D503" s="67" t="s">
        <v>258</v>
      </c>
      <c r="E503" s="69" t="s">
        <v>31</v>
      </c>
      <c r="F503" s="41" t="s">
        <v>15</v>
      </c>
      <c r="G503" s="40">
        <f t="shared" si="422"/>
        <v>0</v>
      </c>
      <c r="H503" s="40">
        <f t="shared" ref="H503:N503" si="435">H504</f>
        <v>0</v>
      </c>
      <c r="I503" s="40">
        <f t="shared" si="435"/>
        <v>0</v>
      </c>
      <c r="J503" s="9">
        <f t="shared" si="435"/>
        <v>0</v>
      </c>
      <c r="K503" s="9">
        <f t="shared" si="435"/>
        <v>0</v>
      </c>
      <c r="L503" s="9">
        <f t="shared" si="435"/>
        <v>0</v>
      </c>
      <c r="M503" s="9">
        <f t="shared" si="435"/>
        <v>0</v>
      </c>
      <c r="N503" s="9">
        <f t="shared" si="435"/>
        <v>0</v>
      </c>
      <c r="O503" s="72" t="s">
        <v>14</v>
      </c>
      <c r="P503" s="72" t="s">
        <v>14</v>
      </c>
      <c r="Q503" s="72" t="s">
        <v>14</v>
      </c>
      <c r="R503" s="72" t="s">
        <v>14</v>
      </c>
      <c r="S503" s="72" t="s">
        <v>14</v>
      </c>
      <c r="T503" s="72" t="s">
        <v>14</v>
      </c>
      <c r="U503" s="72" t="s">
        <v>14</v>
      </c>
      <c r="V503" s="72" t="s">
        <v>14</v>
      </c>
      <c r="W503" s="72" t="s">
        <v>14</v>
      </c>
      <c r="X503" s="72" t="s">
        <v>14</v>
      </c>
    </row>
    <row r="504" spans="1:24" ht="39.75" hidden="1" customHeight="1">
      <c r="A504" s="63"/>
      <c r="B504" s="75"/>
      <c r="C504" s="68"/>
      <c r="D504" s="68"/>
      <c r="E504" s="69"/>
      <c r="F504" s="41" t="s">
        <v>34</v>
      </c>
      <c r="G504" s="40">
        <f t="shared" si="422"/>
        <v>0</v>
      </c>
      <c r="H504" s="40">
        <v>0</v>
      </c>
      <c r="I504" s="40">
        <v>0</v>
      </c>
      <c r="J504" s="9">
        <v>0</v>
      </c>
      <c r="K504" s="9">
        <v>0</v>
      </c>
      <c r="L504" s="9">
        <v>0</v>
      </c>
      <c r="M504" s="9">
        <v>0</v>
      </c>
      <c r="N504" s="9">
        <v>0</v>
      </c>
      <c r="O504" s="73"/>
      <c r="P504" s="73"/>
      <c r="Q504" s="73"/>
      <c r="R504" s="73"/>
      <c r="S504" s="73"/>
      <c r="T504" s="73"/>
      <c r="U504" s="73"/>
      <c r="V504" s="73"/>
      <c r="W504" s="73"/>
      <c r="X504" s="73"/>
    </row>
    <row r="505" spans="1:24" ht="39.75" hidden="1" customHeight="1">
      <c r="A505" s="63"/>
      <c r="B505" s="75"/>
      <c r="C505" s="68"/>
      <c r="D505" s="68"/>
      <c r="E505" s="69"/>
      <c r="F505" s="41" t="s">
        <v>32</v>
      </c>
      <c r="G505" s="40">
        <f t="shared" si="422"/>
        <v>0</v>
      </c>
      <c r="H505" s="24">
        <v>0</v>
      </c>
      <c r="I505" s="24">
        <v>0</v>
      </c>
      <c r="J505" s="7">
        <v>0</v>
      </c>
      <c r="K505" s="7">
        <v>0</v>
      </c>
      <c r="L505" s="7">
        <v>0</v>
      </c>
      <c r="M505" s="7">
        <v>0</v>
      </c>
      <c r="N505" s="7">
        <v>0</v>
      </c>
      <c r="O505" s="73"/>
      <c r="P505" s="73"/>
      <c r="Q505" s="73"/>
      <c r="R505" s="73"/>
      <c r="S505" s="73"/>
      <c r="T505" s="73"/>
      <c r="U505" s="73"/>
      <c r="V505" s="73"/>
      <c r="W505" s="73"/>
      <c r="X505" s="73"/>
    </row>
    <row r="506" spans="1:24" ht="39.75" hidden="1" customHeight="1">
      <c r="A506" s="63"/>
      <c r="B506" s="75"/>
      <c r="C506" s="68"/>
      <c r="D506" s="68"/>
      <c r="E506" s="69"/>
      <c r="F506" s="42" t="s">
        <v>33</v>
      </c>
      <c r="G506" s="40">
        <f t="shared" si="422"/>
        <v>0</v>
      </c>
      <c r="H506" s="24">
        <v>0</v>
      </c>
      <c r="I506" s="24">
        <v>0</v>
      </c>
      <c r="J506" s="7">
        <v>0</v>
      </c>
      <c r="K506" s="7">
        <v>0</v>
      </c>
      <c r="L506" s="7">
        <v>0</v>
      </c>
      <c r="M506" s="7">
        <v>0</v>
      </c>
      <c r="N506" s="7">
        <v>0</v>
      </c>
      <c r="O506" s="70"/>
      <c r="P506" s="70"/>
      <c r="Q506" s="70"/>
      <c r="R506" s="70"/>
      <c r="S506" s="70"/>
      <c r="T506" s="70"/>
      <c r="U506" s="70"/>
      <c r="V506" s="70"/>
      <c r="W506" s="70"/>
      <c r="X506" s="70"/>
    </row>
    <row r="507" spans="1:24" ht="21" customHeight="1">
      <c r="A507" s="83" t="s">
        <v>153</v>
      </c>
      <c r="B507" s="83"/>
      <c r="C507" s="67" t="s">
        <v>148</v>
      </c>
      <c r="D507" s="67" t="s">
        <v>258</v>
      </c>
      <c r="E507" s="69" t="s">
        <v>31</v>
      </c>
      <c r="F507" s="41" t="s">
        <v>15</v>
      </c>
      <c r="G507" s="40">
        <f t="shared" si="422"/>
        <v>107553.1</v>
      </c>
      <c r="H507" s="40">
        <f>H508</f>
        <v>0</v>
      </c>
      <c r="I507" s="40">
        <f t="shared" ref="I507:N507" si="436">I508</f>
        <v>4623</v>
      </c>
      <c r="J507" s="9">
        <f t="shared" si="436"/>
        <v>4930.1000000000004</v>
      </c>
      <c r="K507" s="9">
        <f t="shared" si="436"/>
        <v>24500</v>
      </c>
      <c r="L507" s="9">
        <f t="shared" si="436"/>
        <v>24500</v>
      </c>
      <c r="M507" s="9">
        <f t="shared" si="436"/>
        <v>24500</v>
      </c>
      <c r="N507" s="9">
        <f t="shared" si="436"/>
        <v>24500</v>
      </c>
      <c r="O507" s="72" t="s">
        <v>14</v>
      </c>
      <c r="P507" s="72" t="s">
        <v>14</v>
      </c>
      <c r="Q507" s="72" t="s">
        <v>14</v>
      </c>
      <c r="R507" s="72" t="s">
        <v>14</v>
      </c>
      <c r="S507" s="72" t="s">
        <v>14</v>
      </c>
      <c r="T507" s="72" t="s">
        <v>14</v>
      </c>
      <c r="U507" s="72" t="s">
        <v>14</v>
      </c>
      <c r="V507" s="72" t="s">
        <v>14</v>
      </c>
      <c r="W507" s="72" t="s">
        <v>14</v>
      </c>
      <c r="X507" s="72" t="s">
        <v>14</v>
      </c>
    </row>
    <row r="508" spans="1:24" ht="39.75" customHeight="1">
      <c r="A508" s="83"/>
      <c r="B508" s="83"/>
      <c r="C508" s="68"/>
      <c r="D508" s="68"/>
      <c r="E508" s="69"/>
      <c r="F508" s="41" t="s">
        <v>34</v>
      </c>
      <c r="G508" s="40">
        <f t="shared" si="422"/>
        <v>107553.1</v>
      </c>
      <c r="H508" s="40">
        <f>H480</f>
        <v>0</v>
      </c>
      <c r="I508" s="40">
        <f t="shared" ref="I508:K508" si="437">I480</f>
        <v>4623</v>
      </c>
      <c r="J508" s="9">
        <f t="shared" si="437"/>
        <v>4930.1000000000004</v>
      </c>
      <c r="K508" s="9">
        <f t="shared" si="437"/>
        <v>24500</v>
      </c>
      <c r="L508" s="9">
        <f t="shared" ref="L508:M508" si="438">L480</f>
        <v>24500</v>
      </c>
      <c r="M508" s="9">
        <f t="shared" si="438"/>
        <v>24500</v>
      </c>
      <c r="N508" s="9">
        <f t="shared" ref="N508" si="439">N480</f>
        <v>24500</v>
      </c>
      <c r="O508" s="73"/>
      <c r="P508" s="73"/>
      <c r="Q508" s="73"/>
      <c r="R508" s="73"/>
      <c r="S508" s="73"/>
      <c r="T508" s="73"/>
      <c r="U508" s="73"/>
      <c r="V508" s="73"/>
      <c r="W508" s="73"/>
      <c r="X508" s="73"/>
    </row>
    <row r="509" spans="1:24" ht="39.75" customHeight="1">
      <c r="A509" s="83"/>
      <c r="B509" s="83"/>
      <c r="C509" s="68"/>
      <c r="D509" s="68"/>
      <c r="E509" s="69"/>
      <c r="F509" s="41" t="s">
        <v>32</v>
      </c>
      <c r="G509" s="40">
        <f t="shared" si="422"/>
        <v>0</v>
      </c>
      <c r="H509" s="24">
        <v>0</v>
      </c>
      <c r="I509" s="24">
        <v>0</v>
      </c>
      <c r="J509" s="7">
        <v>0</v>
      </c>
      <c r="K509" s="7">
        <v>0</v>
      </c>
      <c r="L509" s="7">
        <v>0</v>
      </c>
      <c r="M509" s="7">
        <v>0</v>
      </c>
      <c r="N509" s="7">
        <v>0</v>
      </c>
      <c r="O509" s="73"/>
      <c r="P509" s="73"/>
      <c r="Q509" s="73"/>
      <c r="R509" s="73"/>
      <c r="S509" s="73"/>
      <c r="T509" s="73"/>
      <c r="U509" s="73"/>
      <c r="V509" s="73"/>
      <c r="W509" s="73"/>
      <c r="X509" s="73"/>
    </row>
    <row r="510" spans="1:24" ht="39.75" customHeight="1">
      <c r="A510" s="83"/>
      <c r="B510" s="83"/>
      <c r="C510" s="68"/>
      <c r="D510" s="68"/>
      <c r="E510" s="69"/>
      <c r="F510" s="42" t="s">
        <v>33</v>
      </c>
      <c r="G510" s="40">
        <f t="shared" si="422"/>
        <v>0</v>
      </c>
      <c r="H510" s="24">
        <v>0</v>
      </c>
      <c r="I510" s="24">
        <v>0</v>
      </c>
      <c r="J510" s="7">
        <v>0</v>
      </c>
      <c r="K510" s="7">
        <v>0</v>
      </c>
      <c r="L510" s="7">
        <v>0</v>
      </c>
      <c r="M510" s="7">
        <v>0</v>
      </c>
      <c r="N510" s="7">
        <v>0</v>
      </c>
      <c r="O510" s="73"/>
      <c r="P510" s="73"/>
      <c r="Q510" s="73"/>
      <c r="R510" s="73"/>
      <c r="S510" s="73"/>
      <c r="T510" s="73"/>
      <c r="U510" s="73"/>
      <c r="V510" s="73"/>
      <c r="W510" s="73"/>
      <c r="X510" s="73"/>
    </row>
    <row r="511" spans="1:24" ht="48" customHeight="1">
      <c r="A511" s="83" t="s">
        <v>65</v>
      </c>
      <c r="B511" s="83"/>
      <c r="C511" s="52" t="s">
        <v>148</v>
      </c>
      <c r="D511" s="52" t="s">
        <v>258</v>
      </c>
      <c r="E511" s="39" t="s">
        <v>14</v>
      </c>
      <c r="F511" s="39" t="s">
        <v>14</v>
      </c>
      <c r="G511" s="39" t="s">
        <v>14</v>
      </c>
      <c r="H511" s="60" t="s">
        <v>14</v>
      </c>
      <c r="I511" s="60" t="s">
        <v>14</v>
      </c>
      <c r="J511" s="55" t="s">
        <v>14</v>
      </c>
      <c r="K511" s="55" t="s">
        <v>14</v>
      </c>
      <c r="L511" s="55" t="s">
        <v>14</v>
      </c>
      <c r="M511" s="29" t="s">
        <v>14</v>
      </c>
      <c r="N511" s="2" t="s">
        <v>14</v>
      </c>
      <c r="O511" s="10" t="s">
        <v>14</v>
      </c>
      <c r="P511" s="10" t="s">
        <v>14</v>
      </c>
      <c r="Q511" s="10" t="s">
        <v>14</v>
      </c>
      <c r="R511" s="36" t="s">
        <v>14</v>
      </c>
      <c r="S511" s="36" t="s">
        <v>14</v>
      </c>
      <c r="T511" s="36" t="s">
        <v>14</v>
      </c>
      <c r="U511" s="36" t="s">
        <v>14</v>
      </c>
      <c r="V511" s="36" t="s">
        <v>14</v>
      </c>
      <c r="W511" s="28" t="s">
        <v>14</v>
      </c>
      <c r="X511" s="10" t="s">
        <v>14</v>
      </c>
    </row>
    <row r="512" spans="1:24" ht="21.75" customHeight="1">
      <c r="A512" s="62" t="s">
        <v>20</v>
      </c>
      <c r="B512" s="74" t="s">
        <v>66</v>
      </c>
      <c r="C512" s="67" t="s">
        <v>148</v>
      </c>
      <c r="D512" s="67" t="s">
        <v>258</v>
      </c>
      <c r="E512" s="69" t="s">
        <v>31</v>
      </c>
      <c r="F512" s="41" t="s">
        <v>15</v>
      </c>
      <c r="G512" s="40">
        <f t="shared" ref="G512:G535" si="440">SUM(H512:N512)</f>
        <v>355000</v>
      </c>
      <c r="H512" s="40">
        <f t="shared" ref="H512:N512" si="441">H513</f>
        <v>25000</v>
      </c>
      <c r="I512" s="40">
        <f t="shared" si="441"/>
        <v>55000</v>
      </c>
      <c r="J512" s="9">
        <f t="shared" si="441"/>
        <v>55000</v>
      </c>
      <c r="K512" s="9">
        <f t="shared" si="441"/>
        <v>55000</v>
      </c>
      <c r="L512" s="9">
        <f t="shared" si="441"/>
        <v>55000</v>
      </c>
      <c r="M512" s="9">
        <f t="shared" si="441"/>
        <v>55000</v>
      </c>
      <c r="N512" s="9">
        <f t="shared" si="441"/>
        <v>55000</v>
      </c>
      <c r="O512" s="72" t="s">
        <v>14</v>
      </c>
      <c r="P512" s="72" t="s">
        <v>14</v>
      </c>
      <c r="Q512" s="72" t="s">
        <v>14</v>
      </c>
      <c r="R512" s="72" t="s">
        <v>14</v>
      </c>
      <c r="S512" s="72" t="s">
        <v>14</v>
      </c>
      <c r="T512" s="72" t="s">
        <v>14</v>
      </c>
      <c r="U512" s="72" t="s">
        <v>14</v>
      </c>
      <c r="V512" s="72" t="s">
        <v>14</v>
      </c>
      <c r="W512" s="72" t="s">
        <v>14</v>
      </c>
      <c r="X512" s="72" t="s">
        <v>14</v>
      </c>
    </row>
    <row r="513" spans="1:24" ht="39.75" customHeight="1">
      <c r="A513" s="63"/>
      <c r="B513" s="75"/>
      <c r="C513" s="68"/>
      <c r="D513" s="68"/>
      <c r="E513" s="69"/>
      <c r="F513" s="41" t="s">
        <v>34</v>
      </c>
      <c r="G513" s="40">
        <f t="shared" si="440"/>
        <v>355000</v>
      </c>
      <c r="H513" s="40">
        <f>H517+H525</f>
        <v>25000</v>
      </c>
      <c r="I513" s="40">
        <f t="shared" ref="I513:K513" si="442">I517+I525</f>
        <v>55000</v>
      </c>
      <c r="J513" s="9">
        <f t="shared" si="442"/>
        <v>55000</v>
      </c>
      <c r="K513" s="9">
        <f t="shared" si="442"/>
        <v>55000</v>
      </c>
      <c r="L513" s="9">
        <f t="shared" ref="L513:M513" si="443">L517+L525</f>
        <v>55000</v>
      </c>
      <c r="M513" s="9">
        <f t="shared" si="443"/>
        <v>55000</v>
      </c>
      <c r="N513" s="9">
        <f t="shared" ref="N513" si="444">N517+N525</f>
        <v>55000</v>
      </c>
      <c r="O513" s="73"/>
      <c r="P513" s="73"/>
      <c r="Q513" s="73"/>
      <c r="R513" s="73"/>
      <c r="S513" s="73"/>
      <c r="T513" s="73"/>
      <c r="U513" s="73"/>
      <c r="V513" s="73"/>
      <c r="W513" s="73"/>
      <c r="X513" s="73"/>
    </row>
    <row r="514" spans="1:24" ht="39.75" customHeight="1">
      <c r="A514" s="63"/>
      <c r="B514" s="75"/>
      <c r="C514" s="68"/>
      <c r="D514" s="68"/>
      <c r="E514" s="69"/>
      <c r="F514" s="41" t="s">
        <v>32</v>
      </c>
      <c r="G514" s="40">
        <f t="shared" si="440"/>
        <v>0</v>
      </c>
      <c r="H514" s="24">
        <v>0</v>
      </c>
      <c r="I514" s="24">
        <v>0</v>
      </c>
      <c r="J514" s="7">
        <v>0</v>
      </c>
      <c r="K514" s="7">
        <v>0</v>
      </c>
      <c r="L514" s="7">
        <v>0</v>
      </c>
      <c r="M514" s="7">
        <v>0</v>
      </c>
      <c r="N514" s="7">
        <v>0</v>
      </c>
      <c r="O514" s="73"/>
      <c r="P514" s="73"/>
      <c r="Q514" s="73"/>
      <c r="R514" s="73"/>
      <c r="S514" s="73"/>
      <c r="T514" s="73"/>
      <c r="U514" s="73"/>
      <c r="V514" s="73"/>
      <c r="W514" s="73"/>
      <c r="X514" s="73"/>
    </row>
    <row r="515" spans="1:24" ht="39.75" customHeight="1">
      <c r="A515" s="63"/>
      <c r="B515" s="75"/>
      <c r="C515" s="68"/>
      <c r="D515" s="68"/>
      <c r="E515" s="69"/>
      <c r="F515" s="42" t="s">
        <v>33</v>
      </c>
      <c r="G515" s="40">
        <f t="shared" si="440"/>
        <v>0</v>
      </c>
      <c r="H515" s="24">
        <v>0</v>
      </c>
      <c r="I515" s="24">
        <v>0</v>
      </c>
      <c r="J515" s="7">
        <v>0</v>
      </c>
      <c r="K515" s="7">
        <v>0</v>
      </c>
      <c r="L515" s="7">
        <v>0</v>
      </c>
      <c r="M515" s="7">
        <v>0</v>
      </c>
      <c r="N515" s="7">
        <v>0</v>
      </c>
      <c r="O515" s="73"/>
      <c r="P515" s="73"/>
      <c r="Q515" s="73"/>
      <c r="R515" s="73"/>
      <c r="S515" s="73"/>
      <c r="T515" s="73"/>
      <c r="U515" s="73"/>
      <c r="V515" s="73"/>
      <c r="W515" s="73"/>
      <c r="X515" s="73"/>
    </row>
    <row r="516" spans="1:24" ht="21.75" customHeight="1">
      <c r="A516" s="62" t="s">
        <v>17</v>
      </c>
      <c r="B516" s="74" t="s">
        <v>61</v>
      </c>
      <c r="C516" s="67" t="s">
        <v>148</v>
      </c>
      <c r="D516" s="67" t="s">
        <v>258</v>
      </c>
      <c r="E516" s="69" t="s">
        <v>31</v>
      </c>
      <c r="F516" s="41" t="s">
        <v>15</v>
      </c>
      <c r="G516" s="40">
        <f t="shared" si="440"/>
        <v>35000</v>
      </c>
      <c r="H516" s="40">
        <f t="shared" ref="H516:N516" si="445">H517</f>
        <v>5000</v>
      </c>
      <c r="I516" s="40">
        <f t="shared" si="445"/>
        <v>5000</v>
      </c>
      <c r="J516" s="9">
        <f t="shared" si="445"/>
        <v>5000</v>
      </c>
      <c r="K516" s="9">
        <f t="shared" si="445"/>
        <v>5000</v>
      </c>
      <c r="L516" s="9">
        <f t="shared" si="445"/>
        <v>5000</v>
      </c>
      <c r="M516" s="9">
        <f t="shared" si="445"/>
        <v>5000</v>
      </c>
      <c r="N516" s="9">
        <f t="shared" si="445"/>
        <v>5000</v>
      </c>
      <c r="O516" s="72" t="s">
        <v>14</v>
      </c>
      <c r="P516" s="72" t="s">
        <v>14</v>
      </c>
      <c r="Q516" s="72" t="s">
        <v>14</v>
      </c>
      <c r="R516" s="72" t="s">
        <v>14</v>
      </c>
      <c r="S516" s="72" t="s">
        <v>14</v>
      </c>
      <c r="T516" s="72" t="s">
        <v>14</v>
      </c>
      <c r="U516" s="72" t="s">
        <v>14</v>
      </c>
      <c r="V516" s="72" t="s">
        <v>14</v>
      </c>
      <c r="W516" s="72" t="s">
        <v>14</v>
      </c>
      <c r="X516" s="72" t="s">
        <v>14</v>
      </c>
    </row>
    <row r="517" spans="1:24" ht="39.75" customHeight="1">
      <c r="A517" s="63"/>
      <c r="B517" s="75"/>
      <c r="C517" s="68"/>
      <c r="D517" s="68"/>
      <c r="E517" s="69"/>
      <c r="F517" s="41" t="s">
        <v>34</v>
      </c>
      <c r="G517" s="40">
        <f t="shared" si="440"/>
        <v>35000</v>
      </c>
      <c r="H517" s="40">
        <f t="shared" ref="H517:K517" si="446">H521</f>
        <v>5000</v>
      </c>
      <c r="I517" s="40">
        <f t="shared" si="446"/>
        <v>5000</v>
      </c>
      <c r="J517" s="9">
        <f t="shared" si="446"/>
        <v>5000</v>
      </c>
      <c r="K517" s="9">
        <f t="shared" si="446"/>
        <v>5000</v>
      </c>
      <c r="L517" s="9">
        <f t="shared" ref="L517:M517" si="447">L521</f>
        <v>5000</v>
      </c>
      <c r="M517" s="9">
        <f t="shared" si="447"/>
        <v>5000</v>
      </c>
      <c r="N517" s="9">
        <f t="shared" ref="N517" si="448">N521</f>
        <v>5000</v>
      </c>
      <c r="O517" s="73"/>
      <c r="P517" s="73"/>
      <c r="Q517" s="73"/>
      <c r="R517" s="73"/>
      <c r="S517" s="73"/>
      <c r="T517" s="73"/>
      <c r="U517" s="73"/>
      <c r="V517" s="73"/>
      <c r="W517" s="73"/>
      <c r="X517" s="73"/>
    </row>
    <row r="518" spans="1:24" ht="39.75" customHeight="1">
      <c r="A518" s="63"/>
      <c r="B518" s="75"/>
      <c r="C518" s="68"/>
      <c r="D518" s="68"/>
      <c r="E518" s="69"/>
      <c r="F518" s="41" t="s">
        <v>32</v>
      </c>
      <c r="G518" s="40">
        <f t="shared" si="440"/>
        <v>0</v>
      </c>
      <c r="H518" s="24">
        <v>0</v>
      </c>
      <c r="I518" s="24">
        <v>0</v>
      </c>
      <c r="J518" s="7">
        <v>0</v>
      </c>
      <c r="K518" s="7">
        <v>0</v>
      </c>
      <c r="L518" s="7">
        <v>0</v>
      </c>
      <c r="M518" s="7">
        <v>0</v>
      </c>
      <c r="N518" s="7">
        <v>0</v>
      </c>
      <c r="O518" s="73"/>
      <c r="P518" s="73"/>
      <c r="Q518" s="73"/>
      <c r="R518" s="73"/>
      <c r="S518" s="73"/>
      <c r="T518" s="73"/>
      <c r="U518" s="73"/>
      <c r="V518" s="73"/>
      <c r="W518" s="73"/>
      <c r="X518" s="73"/>
    </row>
    <row r="519" spans="1:24" ht="39.75" customHeight="1">
      <c r="A519" s="63"/>
      <c r="B519" s="75"/>
      <c r="C519" s="68"/>
      <c r="D519" s="68"/>
      <c r="E519" s="69"/>
      <c r="F519" s="42" t="s">
        <v>33</v>
      </c>
      <c r="G519" s="40">
        <f t="shared" si="440"/>
        <v>0</v>
      </c>
      <c r="H519" s="24">
        <v>0</v>
      </c>
      <c r="I519" s="24">
        <v>0</v>
      </c>
      <c r="J519" s="7">
        <v>0</v>
      </c>
      <c r="K519" s="7">
        <v>0</v>
      </c>
      <c r="L519" s="7">
        <v>0</v>
      </c>
      <c r="M519" s="7">
        <v>0</v>
      </c>
      <c r="N519" s="7">
        <v>0</v>
      </c>
      <c r="O519" s="73"/>
      <c r="P519" s="73"/>
      <c r="Q519" s="73"/>
      <c r="R519" s="73"/>
      <c r="S519" s="73"/>
      <c r="T519" s="73"/>
      <c r="U519" s="73"/>
      <c r="V519" s="73"/>
      <c r="W519" s="73"/>
      <c r="X519" s="73"/>
    </row>
    <row r="520" spans="1:24" ht="21.75" customHeight="1">
      <c r="A520" s="62" t="s">
        <v>21</v>
      </c>
      <c r="B520" s="74" t="s">
        <v>62</v>
      </c>
      <c r="C520" s="67" t="s">
        <v>148</v>
      </c>
      <c r="D520" s="67" t="s">
        <v>258</v>
      </c>
      <c r="E520" s="69" t="s">
        <v>31</v>
      </c>
      <c r="F520" s="41" t="s">
        <v>15</v>
      </c>
      <c r="G520" s="40">
        <f t="shared" si="440"/>
        <v>35000</v>
      </c>
      <c r="H520" s="40">
        <f t="shared" ref="H520:N520" si="449">H521</f>
        <v>5000</v>
      </c>
      <c r="I520" s="40">
        <f t="shared" si="449"/>
        <v>5000</v>
      </c>
      <c r="J520" s="9">
        <f t="shared" si="449"/>
        <v>5000</v>
      </c>
      <c r="K520" s="9">
        <f t="shared" si="449"/>
        <v>5000</v>
      </c>
      <c r="L520" s="9">
        <f t="shared" si="449"/>
        <v>5000</v>
      </c>
      <c r="M520" s="9">
        <f t="shared" si="449"/>
        <v>5000</v>
      </c>
      <c r="N520" s="9">
        <f t="shared" si="449"/>
        <v>5000</v>
      </c>
      <c r="O520" s="72" t="s">
        <v>14</v>
      </c>
      <c r="P520" s="72" t="s">
        <v>14</v>
      </c>
      <c r="Q520" s="72" t="s">
        <v>14</v>
      </c>
      <c r="R520" s="72" t="s">
        <v>14</v>
      </c>
      <c r="S520" s="72" t="s">
        <v>14</v>
      </c>
      <c r="T520" s="72" t="s">
        <v>14</v>
      </c>
      <c r="U520" s="72" t="s">
        <v>14</v>
      </c>
      <c r="V520" s="72" t="s">
        <v>14</v>
      </c>
      <c r="W520" s="72" t="s">
        <v>14</v>
      </c>
      <c r="X520" s="72" t="s">
        <v>14</v>
      </c>
    </row>
    <row r="521" spans="1:24" ht="39.75" customHeight="1">
      <c r="A521" s="63"/>
      <c r="B521" s="75"/>
      <c r="C521" s="68"/>
      <c r="D521" s="68"/>
      <c r="E521" s="69"/>
      <c r="F521" s="41" t="s">
        <v>34</v>
      </c>
      <c r="G521" s="40">
        <f t="shared" si="440"/>
        <v>35000</v>
      </c>
      <c r="H521" s="40">
        <v>5000</v>
      </c>
      <c r="I521" s="40">
        <v>5000</v>
      </c>
      <c r="J521" s="9">
        <v>5000</v>
      </c>
      <c r="K521" s="9">
        <v>5000</v>
      </c>
      <c r="L521" s="9">
        <v>5000</v>
      </c>
      <c r="M521" s="9">
        <v>5000</v>
      </c>
      <c r="N521" s="9">
        <v>5000</v>
      </c>
      <c r="O521" s="73"/>
      <c r="P521" s="73"/>
      <c r="Q521" s="73"/>
      <c r="R521" s="73"/>
      <c r="S521" s="73"/>
      <c r="T521" s="73"/>
      <c r="U521" s="73"/>
      <c r="V521" s="73"/>
      <c r="W521" s="73"/>
      <c r="X521" s="73"/>
    </row>
    <row r="522" spans="1:24" ht="39.75" customHeight="1">
      <c r="A522" s="63"/>
      <c r="B522" s="75"/>
      <c r="C522" s="68"/>
      <c r="D522" s="68"/>
      <c r="E522" s="69"/>
      <c r="F522" s="41" t="s">
        <v>32</v>
      </c>
      <c r="G522" s="40">
        <f t="shared" si="440"/>
        <v>0</v>
      </c>
      <c r="H522" s="24">
        <v>0</v>
      </c>
      <c r="I522" s="24">
        <v>0</v>
      </c>
      <c r="J522" s="7">
        <v>0</v>
      </c>
      <c r="K522" s="7">
        <v>0</v>
      </c>
      <c r="L522" s="7">
        <v>0</v>
      </c>
      <c r="M522" s="7">
        <v>0</v>
      </c>
      <c r="N522" s="7">
        <v>0</v>
      </c>
      <c r="O522" s="73"/>
      <c r="P522" s="73"/>
      <c r="Q522" s="73"/>
      <c r="R522" s="73"/>
      <c r="S522" s="73"/>
      <c r="T522" s="73"/>
      <c r="U522" s="73"/>
      <c r="V522" s="73"/>
      <c r="W522" s="73"/>
      <c r="X522" s="73"/>
    </row>
    <row r="523" spans="1:24" ht="39.75" customHeight="1">
      <c r="A523" s="63"/>
      <c r="B523" s="75"/>
      <c r="C523" s="68"/>
      <c r="D523" s="68"/>
      <c r="E523" s="69"/>
      <c r="F523" s="42" t="s">
        <v>33</v>
      </c>
      <c r="G523" s="40">
        <f t="shared" si="440"/>
        <v>0</v>
      </c>
      <c r="H523" s="24">
        <v>0</v>
      </c>
      <c r="I523" s="24">
        <v>0</v>
      </c>
      <c r="J523" s="7">
        <v>0</v>
      </c>
      <c r="K523" s="7">
        <v>0</v>
      </c>
      <c r="L523" s="7">
        <v>0</v>
      </c>
      <c r="M523" s="7">
        <v>0</v>
      </c>
      <c r="N523" s="7">
        <v>0</v>
      </c>
      <c r="O523" s="73"/>
      <c r="P523" s="73"/>
      <c r="Q523" s="73"/>
      <c r="R523" s="73"/>
      <c r="S523" s="73"/>
      <c r="T523" s="73"/>
      <c r="U523" s="73"/>
      <c r="V523" s="73"/>
      <c r="W523" s="73"/>
      <c r="X523" s="73"/>
    </row>
    <row r="524" spans="1:24" ht="21.75" customHeight="1">
      <c r="A524" s="62" t="s">
        <v>19</v>
      </c>
      <c r="B524" s="74" t="s">
        <v>63</v>
      </c>
      <c r="C524" s="67" t="s">
        <v>148</v>
      </c>
      <c r="D524" s="67" t="s">
        <v>258</v>
      </c>
      <c r="E524" s="69" t="s">
        <v>31</v>
      </c>
      <c r="F524" s="41" t="s">
        <v>15</v>
      </c>
      <c r="G524" s="40">
        <f t="shared" si="440"/>
        <v>320000</v>
      </c>
      <c r="H524" s="40">
        <f t="shared" ref="H524:N524" si="450">H525</f>
        <v>20000</v>
      </c>
      <c r="I524" s="40">
        <f t="shared" si="450"/>
        <v>50000</v>
      </c>
      <c r="J524" s="9">
        <f t="shared" si="450"/>
        <v>50000</v>
      </c>
      <c r="K524" s="9">
        <f t="shared" si="450"/>
        <v>50000</v>
      </c>
      <c r="L524" s="9">
        <f t="shared" si="450"/>
        <v>50000</v>
      </c>
      <c r="M524" s="9">
        <f t="shared" si="450"/>
        <v>50000</v>
      </c>
      <c r="N524" s="9">
        <f t="shared" si="450"/>
        <v>50000</v>
      </c>
      <c r="O524" s="72" t="s">
        <v>14</v>
      </c>
      <c r="P524" s="72" t="s">
        <v>14</v>
      </c>
      <c r="Q524" s="72" t="s">
        <v>14</v>
      </c>
      <c r="R524" s="72" t="s">
        <v>14</v>
      </c>
      <c r="S524" s="72" t="s">
        <v>14</v>
      </c>
      <c r="T524" s="72" t="s">
        <v>14</v>
      </c>
      <c r="U524" s="72" t="s">
        <v>14</v>
      </c>
      <c r="V524" s="72" t="s">
        <v>14</v>
      </c>
      <c r="W524" s="72" t="s">
        <v>14</v>
      </c>
      <c r="X524" s="72" t="s">
        <v>14</v>
      </c>
    </row>
    <row r="525" spans="1:24" ht="39.75" customHeight="1">
      <c r="A525" s="63"/>
      <c r="B525" s="75"/>
      <c r="C525" s="68"/>
      <c r="D525" s="68"/>
      <c r="E525" s="69"/>
      <c r="F525" s="41" t="s">
        <v>34</v>
      </c>
      <c r="G525" s="40">
        <f t="shared" si="440"/>
        <v>320000</v>
      </c>
      <c r="H525" s="40">
        <f t="shared" ref="H525:K525" si="451">H529</f>
        <v>20000</v>
      </c>
      <c r="I525" s="40">
        <f t="shared" si="451"/>
        <v>50000</v>
      </c>
      <c r="J525" s="9">
        <f t="shared" si="451"/>
        <v>50000</v>
      </c>
      <c r="K525" s="9">
        <f t="shared" si="451"/>
        <v>50000</v>
      </c>
      <c r="L525" s="9">
        <f t="shared" ref="L525:M525" si="452">L529</f>
        <v>50000</v>
      </c>
      <c r="M525" s="9">
        <f t="shared" si="452"/>
        <v>50000</v>
      </c>
      <c r="N525" s="9">
        <f t="shared" ref="N525" si="453">N529</f>
        <v>50000</v>
      </c>
      <c r="O525" s="73"/>
      <c r="P525" s="73"/>
      <c r="Q525" s="73"/>
      <c r="R525" s="73"/>
      <c r="S525" s="73"/>
      <c r="T525" s="73"/>
      <c r="U525" s="73"/>
      <c r="V525" s="73"/>
      <c r="W525" s="73"/>
      <c r="X525" s="73"/>
    </row>
    <row r="526" spans="1:24" ht="39.75" customHeight="1">
      <c r="A526" s="63"/>
      <c r="B526" s="75"/>
      <c r="C526" s="68"/>
      <c r="D526" s="68"/>
      <c r="E526" s="69"/>
      <c r="F526" s="41" t="s">
        <v>32</v>
      </c>
      <c r="G526" s="40">
        <f t="shared" si="440"/>
        <v>0</v>
      </c>
      <c r="H526" s="24">
        <v>0</v>
      </c>
      <c r="I526" s="24">
        <v>0</v>
      </c>
      <c r="J526" s="7">
        <v>0</v>
      </c>
      <c r="K526" s="7">
        <v>0</v>
      </c>
      <c r="L526" s="7">
        <v>0</v>
      </c>
      <c r="M526" s="7">
        <v>0</v>
      </c>
      <c r="N526" s="7">
        <v>0</v>
      </c>
      <c r="O526" s="73"/>
      <c r="P526" s="73"/>
      <c r="Q526" s="73"/>
      <c r="R526" s="73"/>
      <c r="S526" s="73"/>
      <c r="T526" s="73"/>
      <c r="U526" s="73"/>
      <c r="V526" s="73"/>
      <c r="W526" s="73"/>
      <c r="X526" s="73"/>
    </row>
    <row r="527" spans="1:24" ht="39.75" customHeight="1">
      <c r="A527" s="63"/>
      <c r="B527" s="75"/>
      <c r="C527" s="68"/>
      <c r="D527" s="68"/>
      <c r="E527" s="69"/>
      <c r="F527" s="42" t="s">
        <v>33</v>
      </c>
      <c r="G527" s="40">
        <f t="shared" si="440"/>
        <v>0</v>
      </c>
      <c r="H527" s="24">
        <v>0</v>
      </c>
      <c r="I527" s="24">
        <v>0</v>
      </c>
      <c r="J527" s="7">
        <v>0</v>
      </c>
      <c r="K527" s="7">
        <v>0</v>
      </c>
      <c r="L527" s="7">
        <v>0</v>
      </c>
      <c r="M527" s="7">
        <v>0</v>
      </c>
      <c r="N527" s="7">
        <v>0</v>
      </c>
      <c r="O527" s="73"/>
      <c r="P527" s="73"/>
      <c r="Q527" s="73"/>
      <c r="R527" s="73"/>
      <c r="S527" s="73"/>
      <c r="T527" s="73"/>
      <c r="U527" s="73"/>
      <c r="V527" s="73"/>
      <c r="W527" s="73"/>
      <c r="X527" s="73"/>
    </row>
    <row r="528" spans="1:24" ht="21.75" customHeight="1">
      <c r="A528" s="62" t="s">
        <v>24</v>
      </c>
      <c r="B528" s="74" t="s">
        <v>64</v>
      </c>
      <c r="C528" s="67" t="s">
        <v>148</v>
      </c>
      <c r="D528" s="67" t="s">
        <v>258</v>
      </c>
      <c r="E528" s="69" t="s">
        <v>31</v>
      </c>
      <c r="F528" s="41" t="s">
        <v>15</v>
      </c>
      <c r="G528" s="40">
        <f t="shared" si="440"/>
        <v>320000</v>
      </c>
      <c r="H528" s="40">
        <f t="shared" ref="H528:N528" si="454">H529</f>
        <v>20000</v>
      </c>
      <c r="I528" s="40">
        <f t="shared" si="454"/>
        <v>50000</v>
      </c>
      <c r="J528" s="9">
        <f t="shared" si="454"/>
        <v>50000</v>
      </c>
      <c r="K528" s="9">
        <f t="shared" si="454"/>
        <v>50000</v>
      </c>
      <c r="L528" s="9">
        <f t="shared" si="454"/>
        <v>50000</v>
      </c>
      <c r="M528" s="9">
        <f t="shared" si="454"/>
        <v>50000</v>
      </c>
      <c r="N528" s="9">
        <f t="shared" si="454"/>
        <v>50000</v>
      </c>
      <c r="O528" s="76" t="s">
        <v>120</v>
      </c>
      <c r="P528" s="71" t="s">
        <v>80</v>
      </c>
      <c r="Q528" s="90">
        <f>SUM(R528:X531)</f>
        <v>196</v>
      </c>
      <c r="R528" s="79">
        <v>34</v>
      </c>
      <c r="S528" s="79">
        <v>32</v>
      </c>
      <c r="T528" s="79">
        <v>30</v>
      </c>
      <c r="U528" s="79">
        <v>25</v>
      </c>
      <c r="V528" s="90">
        <v>25</v>
      </c>
      <c r="W528" s="79">
        <v>25</v>
      </c>
      <c r="X528" s="90">
        <v>25</v>
      </c>
    </row>
    <row r="529" spans="1:24" ht="39.75" customHeight="1">
      <c r="A529" s="63"/>
      <c r="B529" s="75"/>
      <c r="C529" s="68"/>
      <c r="D529" s="68"/>
      <c r="E529" s="69"/>
      <c r="F529" s="41" t="s">
        <v>34</v>
      </c>
      <c r="G529" s="40">
        <f t="shared" si="440"/>
        <v>320000</v>
      </c>
      <c r="H529" s="40">
        <v>20000</v>
      </c>
      <c r="I529" s="40">
        <v>50000</v>
      </c>
      <c r="J529" s="9">
        <v>50000</v>
      </c>
      <c r="K529" s="9">
        <v>50000</v>
      </c>
      <c r="L529" s="9">
        <v>50000</v>
      </c>
      <c r="M529" s="9">
        <v>50000</v>
      </c>
      <c r="N529" s="9">
        <v>50000</v>
      </c>
      <c r="O529" s="87"/>
      <c r="P529" s="71"/>
      <c r="Q529" s="90"/>
      <c r="R529" s="80"/>
      <c r="S529" s="80"/>
      <c r="T529" s="80"/>
      <c r="U529" s="80"/>
      <c r="V529" s="90"/>
      <c r="W529" s="80"/>
      <c r="X529" s="90"/>
    </row>
    <row r="530" spans="1:24" ht="39.75" customHeight="1">
      <c r="A530" s="63"/>
      <c r="B530" s="75"/>
      <c r="C530" s="68"/>
      <c r="D530" s="68"/>
      <c r="E530" s="69"/>
      <c r="F530" s="41" t="s">
        <v>32</v>
      </c>
      <c r="G530" s="40">
        <f t="shared" si="440"/>
        <v>0</v>
      </c>
      <c r="H530" s="24">
        <v>0</v>
      </c>
      <c r="I530" s="24">
        <v>0</v>
      </c>
      <c r="J530" s="7">
        <v>0</v>
      </c>
      <c r="K530" s="7">
        <v>0</v>
      </c>
      <c r="L530" s="7">
        <v>0</v>
      </c>
      <c r="M530" s="7">
        <v>0</v>
      </c>
      <c r="N530" s="7">
        <v>0</v>
      </c>
      <c r="O530" s="87"/>
      <c r="P530" s="71"/>
      <c r="Q530" s="90"/>
      <c r="R530" s="80"/>
      <c r="S530" s="80"/>
      <c r="T530" s="80"/>
      <c r="U530" s="80"/>
      <c r="V530" s="90"/>
      <c r="W530" s="80"/>
      <c r="X530" s="90"/>
    </row>
    <row r="531" spans="1:24" ht="39.75" customHeight="1">
      <c r="A531" s="63"/>
      <c r="B531" s="75"/>
      <c r="C531" s="68"/>
      <c r="D531" s="68"/>
      <c r="E531" s="69"/>
      <c r="F531" s="42" t="s">
        <v>33</v>
      </c>
      <c r="G531" s="40">
        <f t="shared" si="440"/>
        <v>0</v>
      </c>
      <c r="H531" s="24">
        <v>0</v>
      </c>
      <c r="I531" s="24">
        <v>0</v>
      </c>
      <c r="J531" s="7">
        <v>0</v>
      </c>
      <c r="K531" s="7">
        <v>0</v>
      </c>
      <c r="L531" s="7">
        <v>0</v>
      </c>
      <c r="M531" s="7">
        <v>0</v>
      </c>
      <c r="N531" s="7">
        <v>0</v>
      </c>
      <c r="O531" s="77"/>
      <c r="P531" s="71"/>
      <c r="Q531" s="90"/>
      <c r="R531" s="91"/>
      <c r="S531" s="91"/>
      <c r="T531" s="91"/>
      <c r="U531" s="91"/>
      <c r="V531" s="90"/>
      <c r="W531" s="91"/>
      <c r="X531" s="90"/>
    </row>
    <row r="532" spans="1:24" ht="21" customHeight="1">
      <c r="A532" s="83" t="s">
        <v>152</v>
      </c>
      <c r="B532" s="83"/>
      <c r="C532" s="67" t="s">
        <v>148</v>
      </c>
      <c r="D532" s="67" t="s">
        <v>258</v>
      </c>
      <c r="E532" s="69" t="s">
        <v>31</v>
      </c>
      <c r="F532" s="41" t="s">
        <v>15</v>
      </c>
      <c r="G532" s="40">
        <f t="shared" si="440"/>
        <v>355000</v>
      </c>
      <c r="H532" s="40">
        <f>H533</f>
        <v>25000</v>
      </c>
      <c r="I532" s="40">
        <f t="shared" ref="I532:N532" si="455">I533</f>
        <v>55000</v>
      </c>
      <c r="J532" s="9">
        <f t="shared" si="455"/>
        <v>55000</v>
      </c>
      <c r="K532" s="9">
        <f t="shared" si="455"/>
        <v>55000</v>
      </c>
      <c r="L532" s="9">
        <f t="shared" si="455"/>
        <v>55000</v>
      </c>
      <c r="M532" s="9">
        <f t="shared" si="455"/>
        <v>55000</v>
      </c>
      <c r="N532" s="9">
        <f t="shared" si="455"/>
        <v>55000</v>
      </c>
      <c r="O532" s="72" t="s">
        <v>14</v>
      </c>
      <c r="P532" s="72" t="s">
        <v>14</v>
      </c>
      <c r="Q532" s="72" t="s">
        <v>14</v>
      </c>
      <c r="R532" s="72" t="s">
        <v>14</v>
      </c>
      <c r="S532" s="72" t="s">
        <v>14</v>
      </c>
      <c r="T532" s="72" t="s">
        <v>14</v>
      </c>
      <c r="U532" s="72" t="s">
        <v>14</v>
      </c>
      <c r="V532" s="72" t="s">
        <v>14</v>
      </c>
      <c r="W532" s="72" t="s">
        <v>14</v>
      </c>
      <c r="X532" s="72" t="s">
        <v>14</v>
      </c>
    </row>
    <row r="533" spans="1:24" ht="39.75" customHeight="1">
      <c r="A533" s="83"/>
      <c r="B533" s="83"/>
      <c r="C533" s="68"/>
      <c r="D533" s="68"/>
      <c r="E533" s="69"/>
      <c r="F533" s="41" t="s">
        <v>34</v>
      </c>
      <c r="G533" s="40">
        <f t="shared" si="440"/>
        <v>355000</v>
      </c>
      <c r="H533" s="40">
        <f>H513</f>
        <v>25000</v>
      </c>
      <c r="I533" s="40">
        <f t="shared" ref="I533:K533" si="456">I513</f>
        <v>55000</v>
      </c>
      <c r="J533" s="9">
        <f t="shared" si="456"/>
        <v>55000</v>
      </c>
      <c r="K533" s="9">
        <f t="shared" si="456"/>
        <v>55000</v>
      </c>
      <c r="L533" s="9">
        <f t="shared" ref="L533:M533" si="457">L513</f>
        <v>55000</v>
      </c>
      <c r="M533" s="9">
        <f t="shared" si="457"/>
        <v>55000</v>
      </c>
      <c r="N533" s="9">
        <f t="shared" ref="N533" si="458">N513</f>
        <v>55000</v>
      </c>
      <c r="O533" s="73"/>
      <c r="P533" s="73"/>
      <c r="Q533" s="73"/>
      <c r="R533" s="73"/>
      <c r="S533" s="73"/>
      <c r="T533" s="73"/>
      <c r="U533" s="73"/>
      <c r="V533" s="73"/>
      <c r="W533" s="73"/>
      <c r="X533" s="73"/>
    </row>
    <row r="534" spans="1:24" ht="39.75" customHeight="1">
      <c r="A534" s="83"/>
      <c r="B534" s="83"/>
      <c r="C534" s="68"/>
      <c r="D534" s="68"/>
      <c r="E534" s="69"/>
      <c r="F534" s="41" t="s">
        <v>32</v>
      </c>
      <c r="G534" s="40">
        <f t="shared" si="440"/>
        <v>0</v>
      </c>
      <c r="H534" s="24">
        <v>0</v>
      </c>
      <c r="I534" s="24">
        <v>0</v>
      </c>
      <c r="J534" s="7">
        <v>0</v>
      </c>
      <c r="K534" s="7">
        <v>0</v>
      </c>
      <c r="L534" s="7">
        <v>0</v>
      </c>
      <c r="M534" s="7">
        <v>0</v>
      </c>
      <c r="N534" s="7">
        <v>0</v>
      </c>
      <c r="O534" s="73"/>
      <c r="P534" s="73"/>
      <c r="Q534" s="73"/>
      <c r="R534" s="73"/>
      <c r="S534" s="73"/>
      <c r="T534" s="73"/>
      <c r="U534" s="73"/>
      <c r="V534" s="73"/>
      <c r="W534" s="73"/>
      <c r="X534" s="73"/>
    </row>
    <row r="535" spans="1:24" ht="39.75" customHeight="1">
      <c r="A535" s="83"/>
      <c r="B535" s="83"/>
      <c r="C535" s="68"/>
      <c r="D535" s="68"/>
      <c r="E535" s="69"/>
      <c r="F535" s="42" t="s">
        <v>33</v>
      </c>
      <c r="G535" s="40">
        <f t="shared" si="440"/>
        <v>0</v>
      </c>
      <c r="H535" s="24">
        <v>0</v>
      </c>
      <c r="I535" s="24">
        <v>0</v>
      </c>
      <c r="J535" s="7">
        <v>0</v>
      </c>
      <c r="K535" s="7">
        <v>0</v>
      </c>
      <c r="L535" s="7">
        <v>0</v>
      </c>
      <c r="M535" s="7">
        <v>0</v>
      </c>
      <c r="N535" s="7">
        <v>0</v>
      </c>
      <c r="O535" s="73"/>
      <c r="P535" s="73"/>
      <c r="Q535" s="73"/>
      <c r="R535" s="70"/>
      <c r="S535" s="73"/>
      <c r="T535" s="73"/>
      <c r="U535" s="73"/>
      <c r="V535" s="73"/>
      <c r="W535" s="73"/>
      <c r="X535" s="73"/>
    </row>
    <row r="536" spans="1:24" ht="19.5" customHeight="1">
      <c r="A536" s="122" t="s">
        <v>114</v>
      </c>
      <c r="B536" s="122"/>
      <c r="C536" s="122"/>
      <c r="D536" s="122"/>
      <c r="E536" s="122"/>
      <c r="F536" s="3" t="s">
        <v>15</v>
      </c>
      <c r="G536" s="9">
        <f t="shared" ref="G536:G539" si="459">SUM(H536:N536)</f>
        <v>225258452.32299998</v>
      </c>
      <c r="H536" s="7">
        <f t="shared" ref="H536:K536" si="460">H537+H538+H539</f>
        <v>25782392.030000001</v>
      </c>
      <c r="I536" s="7">
        <f t="shared" si="460"/>
        <v>29823841.153000001</v>
      </c>
      <c r="J536" s="7">
        <f t="shared" si="460"/>
        <v>38530266.189999998</v>
      </c>
      <c r="K536" s="7">
        <f t="shared" si="460"/>
        <v>55970802.690000005</v>
      </c>
      <c r="L536" s="7">
        <f t="shared" ref="L536:M536" si="461">L537+L538+L539</f>
        <v>24586519.719999999</v>
      </c>
      <c r="M536" s="7">
        <f t="shared" si="461"/>
        <v>24586519.719999999</v>
      </c>
      <c r="N536" s="7">
        <f t="shared" ref="N536" si="462">N537+N538+N539</f>
        <v>25978110.82</v>
      </c>
      <c r="O536" s="71" t="s">
        <v>14</v>
      </c>
      <c r="P536" s="71" t="s">
        <v>14</v>
      </c>
      <c r="Q536" s="71" t="s">
        <v>14</v>
      </c>
      <c r="R536" s="72" t="s">
        <v>14</v>
      </c>
      <c r="S536" s="71" t="s">
        <v>14</v>
      </c>
      <c r="T536" s="71" t="s">
        <v>14</v>
      </c>
      <c r="U536" s="71" t="s">
        <v>14</v>
      </c>
      <c r="V536" s="71" t="s">
        <v>14</v>
      </c>
      <c r="W536" s="71" t="s">
        <v>14</v>
      </c>
      <c r="X536" s="71" t="s">
        <v>14</v>
      </c>
    </row>
    <row r="537" spans="1:24" ht="37.5">
      <c r="A537" s="122"/>
      <c r="B537" s="122"/>
      <c r="C537" s="122"/>
      <c r="D537" s="122"/>
      <c r="E537" s="122"/>
      <c r="F537" s="3" t="s">
        <v>34</v>
      </c>
      <c r="G537" s="9">
        <f t="shared" si="459"/>
        <v>176223662.13300002</v>
      </c>
      <c r="H537" s="7">
        <f t="shared" ref="H537:L537" si="463">H138+H159+H264+H425+H454+H475+H508+H533</f>
        <v>18401273.699999999</v>
      </c>
      <c r="I537" s="7">
        <f t="shared" si="463"/>
        <v>22619358.933000002</v>
      </c>
      <c r="J537" s="7">
        <f t="shared" si="463"/>
        <v>27319993.59</v>
      </c>
      <c r="K537" s="7">
        <f t="shared" si="463"/>
        <v>35880644.650000006</v>
      </c>
      <c r="L537" s="7">
        <f t="shared" si="463"/>
        <v>23569156.719999999</v>
      </c>
      <c r="M537" s="7">
        <f t="shared" ref="M537:N539" si="464">M138+M159+M264+M425+M454+M475+M508+M533</f>
        <v>23569156.719999999</v>
      </c>
      <c r="N537" s="7">
        <f t="shared" si="464"/>
        <v>24864077.82</v>
      </c>
      <c r="O537" s="71"/>
      <c r="P537" s="71"/>
      <c r="Q537" s="71"/>
      <c r="R537" s="73"/>
      <c r="S537" s="71"/>
      <c r="T537" s="71"/>
      <c r="U537" s="71"/>
      <c r="V537" s="71"/>
      <c r="W537" s="71"/>
      <c r="X537" s="71"/>
    </row>
    <row r="538" spans="1:24" ht="37.5">
      <c r="A538" s="122"/>
      <c r="B538" s="122"/>
      <c r="C538" s="122"/>
      <c r="D538" s="122"/>
      <c r="E538" s="122"/>
      <c r="F538" s="3" t="s">
        <v>32</v>
      </c>
      <c r="G538" s="9">
        <f t="shared" si="459"/>
        <v>41647069.579999998</v>
      </c>
      <c r="H538" s="7">
        <f t="shared" ref="H538:L538" si="465">H139+H160+H265+H426+H455+H476+H509+H534</f>
        <v>6592467.5700000003</v>
      </c>
      <c r="I538" s="7">
        <f t="shared" si="465"/>
        <v>6111970.0700000003</v>
      </c>
      <c r="J538" s="7">
        <f t="shared" si="465"/>
        <v>9857716.1999999993</v>
      </c>
      <c r="K538" s="7">
        <f t="shared" si="465"/>
        <v>19084915.740000002</v>
      </c>
      <c r="L538" s="7">
        <f t="shared" si="465"/>
        <v>0</v>
      </c>
      <c r="M538" s="7">
        <f t="shared" si="464"/>
        <v>0</v>
      </c>
      <c r="N538" s="7">
        <f t="shared" si="464"/>
        <v>0</v>
      </c>
      <c r="O538" s="71"/>
      <c r="P538" s="71"/>
      <c r="Q538" s="71"/>
      <c r="R538" s="73"/>
      <c r="S538" s="71"/>
      <c r="T538" s="71"/>
      <c r="U538" s="71"/>
      <c r="V538" s="71"/>
      <c r="W538" s="71"/>
      <c r="X538" s="71"/>
    </row>
    <row r="539" spans="1:24" ht="39" customHeight="1">
      <c r="A539" s="122"/>
      <c r="B539" s="122"/>
      <c r="C539" s="122"/>
      <c r="D539" s="122"/>
      <c r="E539" s="122"/>
      <c r="F539" s="4" t="s">
        <v>33</v>
      </c>
      <c r="G539" s="9">
        <f t="shared" si="459"/>
        <v>7387720.6099999994</v>
      </c>
      <c r="H539" s="7">
        <f t="shared" ref="H539:L539" si="466">H140+H161+H266+H427+H456+H477+H510+H535</f>
        <v>788650.76</v>
      </c>
      <c r="I539" s="7">
        <f t="shared" si="466"/>
        <v>1092512.1499999999</v>
      </c>
      <c r="J539" s="7">
        <f t="shared" si="466"/>
        <v>1352556.4</v>
      </c>
      <c r="K539" s="7">
        <f t="shared" si="466"/>
        <v>1005242.3</v>
      </c>
      <c r="L539" s="7">
        <f t="shared" si="466"/>
        <v>1017363</v>
      </c>
      <c r="M539" s="7">
        <f t="shared" si="464"/>
        <v>1017363</v>
      </c>
      <c r="N539" s="7">
        <f t="shared" si="464"/>
        <v>1114033</v>
      </c>
      <c r="O539" s="71"/>
      <c r="P539" s="71"/>
      <c r="Q539" s="71"/>
      <c r="R539" s="70"/>
      <c r="S539" s="71"/>
      <c r="T539" s="71"/>
      <c r="U539" s="71"/>
      <c r="V539" s="71"/>
      <c r="W539" s="71"/>
      <c r="X539" s="71"/>
    </row>
    <row r="543" spans="1:24">
      <c r="J543" s="34"/>
      <c r="K543" s="34"/>
      <c r="L543" s="34"/>
      <c r="M543" s="34"/>
    </row>
  </sheetData>
  <autoFilter ref="A8:X8">
    <filterColumn colId="12"/>
    <filterColumn colId="22"/>
  </autoFilter>
  <mergeCells count="1978">
    <mergeCell ref="A53:A56"/>
    <mergeCell ref="B53:B56"/>
    <mergeCell ref="C53:C56"/>
    <mergeCell ref="D53:D56"/>
    <mergeCell ref="E53:E56"/>
    <mergeCell ref="O53:O56"/>
    <mergeCell ref="P53:P56"/>
    <mergeCell ref="Q53:Q56"/>
    <mergeCell ref="R53:R56"/>
    <mergeCell ref="S53:S56"/>
    <mergeCell ref="T53:T56"/>
    <mergeCell ref="U53:U56"/>
    <mergeCell ref="V53:V56"/>
    <mergeCell ref="W53:W56"/>
    <mergeCell ref="X53:X56"/>
    <mergeCell ref="A49:A52"/>
    <mergeCell ref="B49:B52"/>
    <mergeCell ref="C49:C52"/>
    <mergeCell ref="D49:D52"/>
    <mergeCell ref="E49:E52"/>
    <mergeCell ref="O49:O52"/>
    <mergeCell ref="P49:P52"/>
    <mergeCell ref="Q49:Q52"/>
    <mergeCell ref="R49:R52"/>
    <mergeCell ref="S49:S52"/>
    <mergeCell ref="T49:T52"/>
    <mergeCell ref="U49:U52"/>
    <mergeCell ref="V49:V52"/>
    <mergeCell ref="W49:W52"/>
    <mergeCell ref="X49:X52"/>
    <mergeCell ref="B29:B32"/>
    <mergeCell ref="C29:C32"/>
    <mergeCell ref="D29:D32"/>
    <mergeCell ref="E29:E32"/>
    <mergeCell ref="O29:O32"/>
    <mergeCell ref="P29:P32"/>
    <mergeCell ref="Q29:Q32"/>
    <mergeCell ref="R29:R32"/>
    <mergeCell ref="S29:S32"/>
    <mergeCell ref="T29:T32"/>
    <mergeCell ref="U29:U32"/>
    <mergeCell ref="V29:V32"/>
    <mergeCell ref="W29:W32"/>
    <mergeCell ref="X29:X32"/>
    <mergeCell ref="B25:B28"/>
    <mergeCell ref="C25:C28"/>
    <mergeCell ref="D25:D28"/>
    <mergeCell ref="E25:E28"/>
    <mergeCell ref="O25:O28"/>
    <mergeCell ref="P25:P28"/>
    <mergeCell ref="Q25:Q28"/>
    <mergeCell ref="R25:R28"/>
    <mergeCell ref="S25:S28"/>
    <mergeCell ref="T25:T28"/>
    <mergeCell ref="U25:U28"/>
    <mergeCell ref="V25:V28"/>
    <mergeCell ref="W25:W28"/>
    <mergeCell ref="X25:X28"/>
    <mergeCell ref="B37:B40"/>
    <mergeCell ref="C37:C40"/>
    <mergeCell ref="D37:D40"/>
    <mergeCell ref="E37:E40"/>
    <mergeCell ref="O37:O40"/>
    <mergeCell ref="P37:P40"/>
    <mergeCell ref="Q37:Q40"/>
    <mergeCell ref="R37:R40"/>
    <mergeCell ref="S37:S40"/>
    <mergeCell ref="T37:T40"/>
    <mergeCell ref="U37:U40"/>
    <mergeCell ref="V37:V40"/>
    <mergeCell ref="W37:W40"/>
    <mergeCell ref="X37:X40"/>
    <mergeCell ref="B33:B36"/>
    <mergeCell ref="C33:C36"/>
    <mergeCell ref="D33:D36"/>
    <mergeCell ref="E33:E36"/>
    <mergeCell ref="O33:O36"/>
    <mergeCell ref="P33:P36"/>
    <mergeCell ref="Q33:Q36"/>
    <mergeCell ref="R33:R36"/>
    <mergeCell ref="S33:S36"/>
    <mergeCell ref="T33:T36"/>
    <mergeCell ref="U33:U36"/>
    <mergeCell ref="V33:V36"/>
    <mergeCell ref="W33:W36"/>
    <mergeCell ref="X33:X36"/>
    <mergeCell ref="B45:B48"/>
    <mergeCell ref="C45:C48"/>
    <mergeCell ref="D45:D48"/>
    <mergeCell ref="E45:E48"/>
    <mergeCell ref="O45:O48"/>
    <mergeCell ref="P45:P48"/>
    <mergeCell ref="Q45:Q48"/>
    <mergeCell ref="R45:R48"/>
    <mergeCell ref="S45:S48"/>
    <mergeCell ref="T45:T48"/>
    <mergeCell ref="U45:U48"/>
    <mergeCell ref="V45:V48"/>
    <mergeCell ref="W45:W48"/>
    <mergeCell ref="X45:X48"/>
    <mergeCell ref="B41:B44"/>
    <mergeCell ref="C41:C44"/>
    <mergeCell ref="D41:D44"/>
    <mergeCell ref="E41:E44"/>
    <mergeCell ref="O41:O44"/>
    <mergeCell ref="P41:P44"/>
    <mergeCell ref="Q41:Q44"/>
    <mergeCell ref="R41:R44"/>
    <mergeCell ref="S41:S44"/>
    <mergeCell ref="T41:T44"/>
    <mergeCell ref="U41:U44"/>
    <mergeCell ref="V41:V44"/>
    <mergeCell ref="W41:W44"/>
    <mergeCell ref="X41:X44"/>
    <mergeCell ref="I19:I20"/>
    <mergeCell ref="A21:A24"/>
    <mergeCell ref="B21:B24"/>
    <mergeCell ref="C21:C24"/>
    <mergeCell ref="D21:D24"/>
    <mergeCell ref="E21:E24"/>
    <mergeCell ref="O21:O24"/>
    <mergeCell ref="P21:P24"/>
    <mergeCell ref="Q21:Q24"/>
    <mergeCell ref="R21:R24"/>
    <mergeCell ref="S21:S24"/>
    <mergeCell ref="T21:T24"/>
    <mergeCell ref="U21:U24"/>
    <mergeCell ref="V21:V24"/>
    <mergeCell ref="W21:W24"/>
    <mergeCell ref="X21:X24"/>
    <mergeCell ref="A195:A198"/>
    <mergeCell ref="B195:B198"/>
    <mergeCell ref="C195:C198"/>
    <mergeCell ref="D195:D198"/>
    <mergeCell ref="E195:E198"/>
    <mergeCell ref="O195:O196"/>
    <mergeCell ref="P195:P196"/>
    <mergeCell ref="Q195:Q196"/>
    <mergeCell ref="R195:R196"/>
    <mergeCell ref="S195:S196"/>
    <mergeCell ref="T195:T196"/>
    <mergeCell ref="U195:U196"/>
    <mergeCell ref="V195:V196"/>
    <mergeCell ref="W195:W196"/>
    <mergeCell ref="X195:X196"/>
    <mergeCell ref="O197:O198"/>
    <mergeCell ref="P197:P198"/>
    <mergeCell ref="Q197:Q198"/>
    <mergeCell ref="R197:R198"/>
    <mergeCell ref="S197:S198"/>
    <mergeCell ref="T197:T198"/>
    <mergeCell ref="U197:U198"/>
    <mergeCell ref="W65:W68"/>
    <mergeCell ref="X65:X68"/>
    <mergeCell ref="A97:A100"/>
    <mergeCell ref="B97:B100"/>
    <mergeCell ref="C97:C100"/>
    <mergeCell ref="D97:D100"/>
    <mergeCell ref="E97:E100"/>
    <mergeCell ref="O97:O100"/>
    <mergeCell ref="P97:P100"/>
    <mergeCell ref="Q97:Q100"/>
    <mergeCell ref="R97:R100"/>
    <mergeCell ref="S97:S100"/>
    <mergeCell ref="T97:T100"/>
    <mergeCell ref="E65:E68"/>
    <mergeCell ref="O65:O68"/>
    <mergeCell ref="C89:C92"/>
    <mergeCell ref="X77:X80"/>
    <mergeCell ref="U93:U96"/>
    <mergeCell ref="V93:V96"/>
    <mergeCell ref="Q89:Q92"/>
    <mergeCell ref="Q85:Q88"/>
    <mergeCell ref="X73:X76"/>
    <mergeCell ref="U73:U76"/>
    <mergeCell ref="Q73:Q76"/>
    <mergeCell ref="A187:A190"/>
    <mergeCell ref="B187:B190"/>
    <mergeCell ref="C187:C190"/>
    <mergeCell ref="D187:D190"/>
    <mergeCell ref="E187:E190"/>
    <mergeCell ref="O187:O190"/>
    <mergeCell ref="P187:P190"/>
    <mergeCell ref="Q187:Q190"/>
    <mergeCell ref="R187:R190"/>
    <mergeCell ref="S187:S190"/>
    <mergeCell ref="T187:T190"/>
    <mergeCell ref="U187:U190"/>
    <mergeCell ref="V187:V190"/>
    <mergeCell ref="W187:W190"/>
    <mergeCell ref="X187:X190"/>
    <mergeCell ref="R101:R104"/>
    <mergeCell ref="S101:S104"/>
    <mergeCell ref="C183:C186"/>
    <mergeCell ref="D183:D186"/>
    <mergeCell ref="E183:E186"/>
    <mergeCell ref="O183:O186"/>
    <mergeCell ref="P183:P186"/>
    <mergeCell ref="Q183:Q186"/>
    <mergeCell ref="R183:R186"/>
    <mergeCell ref="S183:S186"/>
    <mergeCell ref="T183:T186"/>
    <mergeCell ref="U183:U186"/>
    <mergeCell ref="V183:V186"/>
    <mergeCell ref="W183:W186"/>
    <mergeCell ref="X183:X186"/>
    <mergeCell ref="B183:B186"/>
    <mergeCell ref="E146:E149"/>
    <mergeCell ref="D247:D250"/>
    <mergeCell ref="A223:A226"/>
    <mergeCell ref="P65:P68"/>
    <mergeCell ref="Q65:Q68"/>
    <mergeCell ref="R65:R68"/>
    <mergeCell ref="S65:S68"/>
    <mergeCell ref="T65:T68"/>
    <mergeCell ref="U65:U68"/>
    <mergeCell ref="V65:V68"/>
    <mergeCell ref="A219:A222"/>
    <mergeCell ref="B219:B222"/>
    <mergeCell ref="C219:C222"/>
    <mergeCell ref="D219:D222"/>
    <mergeCell ref="E219:E222"/>
    <mergeCell ref="A243:A246"/>
    <mergeCell ref="B243:B246"/>
    <mergeCell ref="P69:P72"/>
    <mergeCell ref="C77:C80"/>
    <mergeCell ref="C146:C149"/>
    <mergeCell ref="C150:C153"/>
    <mergeCell ref="C158:C161"/>
    <mergeCell ref="E199:E202"/>
    <mergeCell ref="R69:R72"/>
    <mergeCell ref="A163:A166"/>
    <mergeCell ref="B121:B124"/>
    <mergeCell ref="C121:C124"/>
    <mergeCell ref="D121:D124"/>
    <mergeCell ref="E121:E124"/>
    <mergeCell ref="O121:O124"/>
    <mergeCell ref="P121:P124"/>
    <mergeCell ref="Q121:Q124"/>
    <mergeCell ref="R121:R124"/>
    <mergeCell ref="A215:A218"/>
    <mergeCell ref="A211:A214"/>
    <mergeCell ref="C243:C246"/>
    <mergeCell ref="B235:B238"/>
    <mergeCell ref="C235:C238"/>
    <mergeCell ref="D235:D238"/>
    <mergeCell ref="E235:E238"/>
    <mergeCell ref="B211:B214"/>
    <mergeCell ref="E207:E210"/>
    <mergeCell ref="E215:E218"/>
    <mergeCell ref="E227:E230"/>
    <mergeCell ref="E239:E242"/>
    <mergeCell ref="C227:C230"/>
    <mergeCell ref="D227:D230"/>
    <mergeCell ref="O235:O238"/>
    <mergeCell ref="A227:A230"/>
    <mergeCell ref="S243:S246"/>
    <mergeCell ref="S215:S218"/>
    <mergeCell ref="X203:X206"/>
    <mergeCell ref="J19:J20"/>
    <mergeCell ref="K19:K20"/>
    <mergeCell ref="R154:R157"/>
    <mergeCell ref="A400:A403"/>
    <mergeCell ref="B400:B403"/>
    <mergeCell ref="C400:C403"/>
    <mergeCell ref="D400:D403"/>
    <mergeCell ref="E400:E403"/>
    <mergeCell ref="O400:O403"/>
    <mergeCell ref="P400:P403"/>
    <mergeCell ref="Q400:Q403"/>
    <mergeCell ref="R400:R403"/>
    <mergeCell ref="S400:S403"/>
    <mergeCell ref="T400:T403"/>
    <mergeCell ref="U400:U403"/>
    <mergeCell ref="A255:A258"/>
    <mergeCell ref="B255:B258"/>
    <mergeCell ref="C255:C258"/>
    <mergeCell ref="D255:D258"/>
    <mergeCell ref="E255:E258"/>
    <mergeCell ref="A259:A262"/>
    <mergeCell ref="B259:B262"/>
    <mergeCell ref="C259:C262"/>
    <mergeCell ref="U97:U100"/>
    <mergeCell ref="A65:A68"/>
    <mergeCell ref="B65:B68"/>
    <mergeCell ref="C65:C68"/>
    <mergeCell ref="D65:D68"/>
    <mergeCell ref="A183:A186"/>
    <mergeCell ref="V360:V363"/>
    <mergeCell ref="W360:W363"/>
    <mergeCell ref="X360:X363"/>
    <mergeCell ref="X348:X351"/>
    <mergeCell ref="A352:A355"/>
    <mergeCell ref="D352:D355"/>
    <mergeCell ref="E352:E355"/>
    <mergeCell ref="O352:O355"/>
    <mergeCell ref="P352:P355"/>
    <mergeCell ref="Q352:Q355"/>
    <mergeCell ref="R352:R355"/>
    <mergeCell ref="S352:S355"/>
    <mergeCell ref="T352:T355"/>
    <mergeCell ref="U352:U355"/>
    <mergeCell ref="V352:V355"/>
    <mergeCell ref="W352:W355"/>
    <mergeCell ref="X352:X355"/>
    <mergeCell ref="A356:A359"/>
    <mergeCell ref="B356:B359"/>
    <mergeCell ref="C356:C359"/>
    <mergeCell ref="B352:B355"/>
    <mergeCell ref="C352:C355"/>
    <mergeCell ref="V348:V351"/>
    <mergeCell ref="W276:W279"/>
    <mergeCell ref="R259:R262"/>
    <mergeCell ref="D356:D359"/>
    <mergeCell ref="E356:E359"/>
    <mergeCell ref="O356:O359"/>
    <mergeCell ref="P356:P359"/>
    <mergeCell ref="Q356:Q359"/>
    <mergeCell ref="R356:R359"/>
    <mergeCell ref="S356:S359"/>
    <mergeCell ref="W356:W359"/>
    <mergeCell ref="X356:X359"/>
    <mergeCell ref="A340:A343"/>
    <mergeCell ref="B340:B343"/>
    <mergeCell ref="C340:C343"/>
    <mergeCell ref="D340:D343"/>
    <mergeCell ref="E340:E343"/>
    <mergeCell ref="O340:O343"/>
    <mergeCell ref="P340:P343"/>
    <mergeCell ref="Q340:Q343"/>
    <mergeCell ref="R340:R343"/>
    <mergeCell ref="S340:S343"/>
    <mergeCell ref="T340:T343"/>
    <mergeCell ref="U340:U343"/>
    <mergeCell ref="V340:V343"/>
    <mergeCell ref="W340:W343"/>
    <mergeCell ref="X340:X343"/>
    <mergeCell ref="X344:X347"/>
    <mergeCell ref="A348:A351"/>
    <mergeCell ref="B348:B351"/>
    <mergeCell ref="V344:V347"/>
    <mergeCell ref="P348:P351"/>
    <mergeCell ref="X259:X262"/>
    <mergeCell ref="X380:X383"/>
    <mergeCell ref="V384:V387"/>
    <mergeCell ref="V400:V403"/>
    <mergeCell ref="W400:W403"/>
    <mergeCell ref="X400:X403"/>
    <mergeCell ref="C380:C383"/>
    <mergeCell ref="D380:D383"/>
    <mergeCell ref="Q380:Q383"/>
    <mergeCell ref="O380:O383"/>
    <mergeCell ref="A328:A331"/>
    <mergeCell ref="B328:B331"/>
    <mergeCell ref="C328:C331"/>
    <mergeCell ref="D328:D331"/>
    <mergeCell ref="E328:E331"/>
    <mergeCell ref="X328:X331"/>
    <mergeCell ref="A332:A335"/>
    <mergeCell ref="B332:B335"/>
    <mergeCell ref="C332:C335"/>
    <mergeCell ref="D332:D335"/>
    <mergeCell ref="E332:E335"/>
    <mergeCell ref="O332:O335"/>
    <mergeCell ref="P332:P335"/>
    <mergeCell ref="Q332:Q335"/>
    <mergeCell ref="O328:O331"/>
    <mergeCell ref="P328:P331"/>
    <mergeCell ref="Q328:Q331"/>
    <mergeCell ref="R328:R331"/>
    <mergeCell ref="S328:S331"/>
    <mergeCell ref="Q348:Q351"/>
    <mergeCell ref="R348:R351"/>
    <mergeCell ref="S348:S351"/>
    <mergeCell ref="A360:A363"/>
    <mergeCell ref="X412:X415"/>
    <mergeCell ref="V388:V391"/>
    <mergeCell ref="X388:X391"/>
    <mergeCell ref="A408:A411"/>
    <mergeCell ref="P384:P387"/>
    <mergeCell ref="A412:A415"/>
    <mergeCell ref="B412:B415"/>
    <mergeCell ref="X429:X432"/>
    <mergeCell ref="E396:E399"/>
    <mergeCell ref="R396:R399"/>
    <mergeCell ref="S396:S399"/>
    <mergeCell ref="T396:T399"/>
    <mergeCell ref="U396:U399"/>
    <mergeCell ref="V396:V399"/>
    <mergeCell ref="W396:W399"/>
    <mergeCell ref="X396:X399"/>
    <mergeCell ref="X424:X427"/>
    <mergeCell ref="V392:V395"/>
    <mergeCell ref="X392:X395"/>
    <mergeCell ref="V408:V411"/>
    <mergeCell ref="B392:B395"/>
    <mergeCell ref="C392:C395"/>
    <mergeCell ref="Q404:Q407"/>
    <mergeCell ref="A429:A432"/>
    <mergeCell ref="C424:C427"/>
    <mergeCell ref="D424:D427"/>
    <mergeCell ref="C429:C432"/>
    <mergeCell ref="A424:B427"/>
    <mergeCell ref="B408:B411"/>
    <mergeCell ref="O408:O411"/>
    <mergeCell ref="P388:P391"/>
    <mergeCell ref="P396:P399"/>
    <mergeCell ref="W536:W539"/>
    <mergeCell ref="A336:A339"/>
    <mergeCell ref="B336:B339"/>
    <mergeCell ref="C336:C339"/>
    <mergeCell ref="D336:D339"/>
    <mergeCell ref="E336:E339"/>
    <mergeCell ref="O336:O339"/>
    <mergeCell ref="P336:P339"/>
    <mergeCell ref="Q336:Q339"/>
    <mergeCell ref="R336:R339"/>
    <mergeCell ref="S336:S339"/>
    <mergeCell ref="T336:T339"/>
    <mergeCell ref="U336:U339"/>
    <mergeCell ref="V336:V339"/>
    <mergeCell ref="W336:W339"/>
    <mergeCell ref="W479:W482"/>
    <mergeCell ref="W483:W486"/>
    <mergeCell ref="W487:W490"/>
    <mergeCell ref="W491:W494"/>
    <mergeCell ref="W495:W498"/>
    <mergeCell ref="W499:W502"/>
    <mergeCell ref="A344:A347"/>
    <mergeCell ref="B344:B347"/>
    <mergeCell ref="C344:C347"/>
    <mergeCell ref="W503:W506"/>
    <mergeCell ref="W507:W510"/>
    <mergeCell ref="W512:W515"/>
    <mergeCell ref="W516:W519"/>
    <mergeCell ref="W520:W523"/>
    <mergeCell ref="C348:C351"/>
    <mergeCell ref="D348:D351"/>
    <mergeCell ref="E348:E351"/>
    <mergeCell ref="W462:W465"/>
    <mergeCell ref="W466:W469"/>
    <mergeCell ref="W470:W473"/>
    <mergeCell ref="W474:W477"/>
    <mergeCell ref="W300:W303"/>
    <mergeCell ref="W304:W307"/>
    <mergeCell ref="W308:W311"/>
    <mergeCell ref="W312:W315"/>
    <mergeCell ref="W316:W319"/>
    <mergeCell ref="W320:W323"/>
    <mergeCell ref="W324:W327"/>
    <mergeCell ref="W328:W331"/>
    <mergeCell ref="W332:W335"/>
    <mergeCell ref="W380:W383"/>
    <mergeCell ref="W384:W387"/>
    <mergeCell ref="W388:W391"/>
    <mergeCell ref="W392:W395"/>
    <mergeCell ref="W404:W407"/>
    <mergeCell ref="W420:W423"/>
    <mergeCell ref="W424:W427"/>
    <mergeCell ref="W449:W452"/>
    <mergeCell ref="W453:W456"/>
    <mergeCell ref="W458:W461"/>
    <mergeCell ref="W348:W351"/>
    <mergeCell ref="W429:W432"/>
    <mergeCell ref="W433:W436"/>
    <mergeCell ref="W441:W444"/>
    <mergeCell ref="W445:W448"/>
    <mergeCell ref="W408:W411"/>
    <mergeCell ref="W412:W415"/>
    <mergeCell ref="W437:W440"/>
    <mergeCell ref="M19:M20"/>
    <mergeCell ref="W12:W15"/>
    <mergeCell ref="W57:W60"/>
    <mergeCell ref="W61:W64"/>
    <mergeCell ref="W69:W72"/>
    <mergeCell ref="W73:W76"/>
    <mergeCell ref="W77:W80"/>
    <mergeCell ref="W81:W84"/>
    <mergeCell ref="W85:W88"/>
    <mergeCell ref="W89:W92"/>
    <mergeCell ref="W93:W96"/>
    <mergeCell ref="W109:W112"/>
    <mergeCell ref="W113:W116"/>
    <mergeCell ref="W121:W124"/>
    <mergeCell ref="W137:W140"/>
    <mergeCell ref="W142:W145"/>
    <mergeCell ref="U121:U124"/>
    <mergeCell ref="V121:V124"/>
    <mergeCell ref="P85:P88"/>
    <mergeCell ref="U85:U88"/>
    <mergeCell ref="O57:O60"/>
    <mergeCell ref="V69:V72"/>
    <mergeCell ref="S12:S15"/>
    <mergeCell ref="T12:T15"/>
    <mergeCell ref="U12:U15"/>
    <mergeCell ref="Q12:Q15"/>
    <mergeCell ref="Q69:Q72"/>
    <mergeCell ref="U69:U72"/>
    <mergeCell ref="R133:R136"/>
    <mergeCell ref="S133:S136"/>
    <mergeCell ref="T133:T136"/>
    <mergeCell ref="X312:X315"/>
    <mergeCell ref="X304:X307"/>
    <mergeCell ref="W223:W226"/>
    <mergeCell ref="C312:C315"/>
    <mergeCell ref="D312:D315"/>
    <mergeCell ref="U300:U303"/>
    <mergeCell ref="O199:O202"/>
    <mergeCell ref="Q167:Q170"/>
    <mergeCell ref="Q171:Q174"/>
    <mergeCell ref="X171:X174"/>
    <mergeCell ref="X167:X170"/>
    <mergeCell ref="R167:R170"/>
    <mergeCell ref="S167:S170"/>
    <mergeCell ref="X215:X218"/>
    <mergeCell ref="U239:U242"/>
    <mergeCell ref="U268:U271"/>
    <mergeCell ref="S207:S210"/>
    <mergeCell ref="U223:U226"/>
    <mergeCell ref="U296:U299"/>
    <mergeCell ref="V268:V271"/>
    <mergeCell ref="U292:U295"/>
    <mergeCell ref="R300:R303"/>
    <mergeCell ref="T304:T307"/>
    <mergeCell ref="E312:E315"/>
    <mergeCell ref="W280:W283"/>
    <mergeCell ref="W284:W287"/>
    <mergeCell ref="W288:W291"/>
    <mergeCell ref="W292:W295"/>
    <mergeCell ref="W296:W299"/>
    <mergeCell ref="R219:R222"/>
    <mergeCell ref="S259:S262"/>
    <mergeCell ref="E203:E206"/>
    <mergeCell ref="U332:U335"/>
    <mergeCell ref="V332:V335"/>
    <mergeCell ref="R308:R311"/>
    <mergeCell ref="P308:P311"/>
    <mergeCell ref="Q284:Q287"/>
    <mergeCell ref="O288:O291"/>
    <mergeCell ref="P288:P291"/>
    <mergeCell ref="V239:V242"/>
    <mergeCell ref="U171:U174"/>
    <mergeCell ref="V171:V174"/>
    <mergeCell ref="O272:O275"/>
    <mergeCell ref="P272:P275"/>
    <mergeCell ref="U227:U230"/>
    <mergeCell ref="O268:O271"/>
    <mergeCell ref="P263:P266"/>
    <mergeCell ref="O263:O266"/>
    <mergeCell ref="R175:R178"/>
    <mergeCell ref="U284:U287"/>
    <mergeCell ref="T207:T210"/>
    <mergeCell ref="S203:S206"/>
    <mergeCell ref="V308:V311"/>
    <mergeCell ref="O207:O210"/>
    <mergeCell ref="P207:P210"/>
    <mergeCell ref="P199:P202"/>
    <mergeCell ref="O219:O222"/>
    <mergeCell ref="S320:S323"/>
    <mergeCell ref="T320:T323"/>
    <mergeCell ref="U316:U319"/>
    <mergeCell ref="V219:V222"/>
    <mergeCell ref="O304:O307"/>
    <mergeCell ref="T284:T287"/>
    <mergeCell ref="R268:R271"/>
    <mergeCell ref="X445:X448"/>
    <mergeCell ref="Q445:Q448"/>
    <mergeCell ref="R445:R448"/>
    <mergeCell ref="S445:S448"/>
    <mergeCell ref="T445:T448"/>
    <mergeCell ref="U328:U331"/>
    <mergeCell ref="V328:V331"/>
    <mergeCell ref="R332:R335"/>
    <mergeCell ref="S332:S335"/>
    <mergeCell ref="T332:T335"/>
    <mergeCell ref="Q388:Q391"/>
    <mergeCell ref="R388:R391"/>
    <mergeCell ref="S412:S415"/>
    <mergeCell ref="T412:T415"/>
    <mergeCell ref="R441:R444"/>
    <mergeCell ref="S441:S444"/>
    <mergeCell ref="T441:T444"/>
    <mergeCell ref="U441:U444"/>
    <mergeCell ref="X336:X339"/>
    <mergeCell ref="X441:X444"/>
    <mergeCell ref="T356:T359"/>
    <mergeCell ref="R392:R395"/>
    <mergeCell ref="S388:S391"/>
    <mergeCell ref="T420:T423"/>
    <mergeCell ref="U420:U423"/>
    <mergeCell ref="T328:T331"/>
    <mergeCell ref="U356:U359"/>
    <mergeCell ref="V356:V359"/>
    <mergeCell ref="X408:X411"/>
    <mergeCell ref="V372:V375"/>
    <mergeCell ref="W372:W375"/>
    <mergeCell ref="X372:X375"/>
    <mergeCell ref="V380:V383"/>
    <mergeCell ref="X292:X295"/>
    <mergeCell ref="V300:V303"/>
    <mergeCell ref="X300:X303"/>
    <mergeCell ref="X219:X222"/>
    <mergeCell ref="X316:X319"/>
    <mergeCell ref="X308:X311"/>
    <mergeCell ref="E412:E415"/>
    <mergeCell ref="O412:O415"/>
    <mergeCell ref="A304:A307"/>
    <mergeCell ref="C441:C444"/>
    <mergeCell ref="R380:R383"/>
    <mergeCell ref="B429:B432"/>
    <mergeCell ref="U412:U415"/>
    <mergeCell ref="V412:V415"/>
    <mergeCell ref="O308:O311"/>
    <mergeCell ref="Q308:Q311"/>
    <mergeCell ref="R412:R415"/>
    <mergeCell ref="P380:P383"/>
    <mergeCell ref="D344:D347"/>
    <mergeCell ref="E344:E347"/>
    <mergeCell ref="T259:T262"/>
    <mergeCell ref="U259:U262"/>
    <mergeCell ref="B308:B311"/>
    <mergeCell ref="C308:C311"/>
    <mergeCell ref="B280:B283"/>
    <mergeCell ref="S247:S250"/>
    <mergeCell ref="T247:T250"/>
    <mergeCell ref="C268:C271"/>
    <mergeCell ref="B227:B230"/>
    <mergeCell ref="T348:T351"/>
    <mergeCell ref="U348:U351"/>
    <mergeCell ref="R316:R319"/>
    <mergeCell ref="S316:S319"/>
    <mergeCell ref="Q296:Q299"/>
    <mergeCell ref="Q288:Q291"/>
    <mergeCell ref="R288:R291"/>
    <mergeCell ref="T316:T319"/>
    <mergeCell ref="B284:B287"/>
    <mergeCell ref="A296:A299"/>
    <mergeCell ref="B296:B299"/>
    <mergeCell ref="A316:A319"/>
    <mergeCell ref="B316:B319"/>
    <mergeCell ref="B304:B307"/>
    <mergeCell ref="C304:C307"/>
    <mergeCell ref="D304:D307"/>
    <mergeCell ref="E304:E307"/>
    <mergeCell ref="R304:R307"/>
    <mergeCell ref="D308:D311"/>
    <mergeCell ref="E308:E311"/>
    <mergeCell ref="D296:D299"/>
    <mergeCell ref="E296:E299"/>
    <mergeCell ref="C316:C319"/>
    <mergeCell ref="D316:D319"/>
    <mergeCell ref="E316:E319"/>
    <mergeCell ref="O316:O319"/>
    <mergeCell ref="P312:P315"/>
    <mergeCell ref="Q312:Q315"/>
    <mergeCell ref="D259:D262"/>
    <mergeCell ref="E259:E262"/>
    <mergeCell ref="O259:O262"/>
    <mergeCell ref="P259:P262"/>
    <mergeCell ref="Q259:Q262"/>
    <mergeCell ref="A312:A315"/>
    <mergeCell ref="Q316:Q319"/>
    <mergeCell ref="A272:A275"/>
    <mergeCell ref="E251:E254"/>
    <mergeCell ref="V61:V64"/>
    <mergeCell ref="A507:B510"/>
    <mergeCell ref="T507:T510"/>
    <mergeCell ref="Q61:Q64"/>
    <mergeCell ref="U495:U498"/>
    <mergeCell ref="B491:B494"/>
    <mergeCell ref="C491:C494"/>
    <mergeCell ref="D491:D494"/>
    <mergeCell ref="S308:S311"/>
    <mergeCell ref="T308:T311"/>
    <mergeCell ref="D280:D283"/>
    <mergeCell ref="T280:T283"/>
    <mergeCell ref="S219:S222"/>
    <mergeCell ref="T219:T222"/>
    <mergeCell ref="P219:P222"/>
    <mergeCell ref="O296:O299"/>
    <mergeCell ref="A300:A303"/>
    <mergeCell ref="O292:O295"/>
    <mergeCell ref="P292:P295"/>
    <mergeCell ref="A292:A295"/>
    <mergeCell ref="B292:B295"/>
    <mergeCell ref="P300:P303"/>
    <mergeCell ref="D300:D303"/>
    <mergeCell ref="E524:E527"/>
    <mergeCell ref="O524:O527"/>
    <mergeCell ref="A380:A383"/>
    <mergeCell ref="B360:B363"/>
    <mergeCell ref="C360:C363"/>
    <mergeCell ref="D360:D363"/>
    <mergeCell ref="E360:E363"/>
    <mergeCell ref="O360:O363"/>
    <mergeCell ref="P360:P363"/>
    <mergeCell ref="Q360:Q363"/>
    <mergeCell ref="R360:R363"/>
    <mergeCell ref="S360:S363"/>
    <mergeCell ref="P280:P283"/>
    <mergeCell ref="Q280:Q283"/>
    <mergeCell ref="D292:D295"/>
    <mergeCell ref="E292:E295"/>
    <mergeCell ref="A404:A407"/>
    <mergeCell ref="B404:B407"/>
    <mergeCell ref="C404:C407"/>
    <mergeCell ref="D404:D407"/>
    <mergeCell ref="E404:E407"/>
    <mergeCell ref="A433:A436"/>
    <mergeCell ref="B433:B436"/>
    <mergeCell ref="P412:P415"/>
    <mergeCell ref="B380:B383"/>
    <mergeCell ref="O392:O395"/>
    <mergeCell ref="P392:P395"/>
    <mergeCell ref="Q392:Q395"/>
    <mergeCell ref="D388:D391"/>
    <mergeCell ref="A474:B477"/>
    <mergeCell ref="E479:E482"/>
    <mergeCell ref="O479:O482"/>
    <mergeCell ref="E263:E266"/>
    <mergeCell ref="V483:V486"/>
    <mergeCell ref="V445:V448"/>
    <mergeCell ref="C507:C510"/>
    <mergeCell ref="A524:A527"/>
    <mergeCell ref="C524:C527"/>
    <mergeCell ref="A491:A494"/>
    <mergeCell ref="A495:A498"/>
    <mergeCell ref="X57:X60"/>
    <mergeCell ref="C57:C60"/>
    <mergeCell ref="D57:D60"/>
    <mergeCell ref="S57:S60"/>
    <mergeCell ref="T57:T60"/>
    <mergeCell ref="E57:E60"/>
    <mergeCell ref="R57:R60"/>
    <mergeCell ref="U57:U60"/>
    <mergeCell ref="R61:R64"/>
    <mergeCell ref="S61:S64"/>
    <mergeCell ref="T61:T64"/>
    <mergeCell ref="X495:X498"/>
    <mergeCell ref="D524:D527"/>
    <mergeCell ref="P81:P84"/>
    <mergeCell ref="Q81:Q84"/>
    <mergeCell ref="R81:R84"/>
    <mergeCell ref="T69:T72"/>
    <mergeCell ref="T137:T140"/>
    <mergeCell ref="X61:X64"/>
    <mergeCell ref="O69:O72"/>
    <mergeCell ref="V470:V473"/>
    <mergeCell ref="U61:U64"/>
    <mergeCell ref="E61:E64"/>
    <mergeCell ref="O61:O64"/>
    <mergeCell ref="P61:P64"/>
    <mergeCell ref="X524:X527"/>
    <mergeCell ref="Q524:Q527"/>
    <mergeCell ref="R524:R527"/>
    <mergeCell ref="S524:S527"/>
    <mergeCell ref="T524:T527"/>
    <mergeCell ref="U524:U527"/>
    <mergeCell ref="R491:R494"/>
    <mergeCell ref="S491:S494"/>
    <mergeCell ref="T491:T494"/>
    <mergeCell ref="U491:U494"/>
    <mergeCell ref="V491:V494"/>
    <mergeCell ref="B495:B498"/>
    <mergeCell ref="C495:C498"/>
    <mergeCell ref="D495:D498"/>
    <mergeCell ref="O491:O494"/>
    <mergeCell ref="P491:P494"/>
    <mergeCell ref="Q491:Q494"/>
    <mergeCell ref="P524:P527"/>
    <mergeCell ref="Q516:Q519"/>
    <mergeCell ref="E491:E494"/>
    <mergeCell ref="E495:E498"/>
    <mergeCell ref="B524:B527"/>
    <mergeCell ref="S516:S519"/>
    <mergeCell ref="T516:T519"/>
    <mergeCell ref="U516:U519"/>
    <mergeCell ref="X507:X510"/>
    <mergeCell ref="O495:O498"/>
    <mergeCell ref="P495:P498"/>
    <mergeCell ref="Q495:Q498"/>
    <mergeCell ref="W524:W527"/>
    <mergeCell ref="D507:D510"/>
    <mergeCell ref="B272:B275"/>
    <mergeCell ref="A280:A283"/>
    <mergeCell ref="A146:A149"/>
    <mergeCell ref="A263:B266"/>
    <mergeCell ref="A267:B267"/>
    <mergeCell ref="A203:A206"/>
    <mergeCell ref="A207:A210"/>
    <mergeCell ref="A171:A174"/>
    <mergeCell ref="D146:D149"/>
    <mergeCell ref="T215:T218"/>
    <mergeCell ref="B268:B271"/>
    <mergeCell ref="A268:A271"/>
    <mergeCell ref="B142:B145"/>
    <mergeCell ref="Q276:Q279"/>
    <mergeCell ref="D272:D275"/>
    <mergeCell ref="R163:R166"/>
    <mergeCell ref="P154:P157"/>
    <mergeCell ref="P163:P166"/>
    <mergeCell ref="T146:T149"/>
    <mergeCell ref="R150:R153"/>
    <mergeCell ref="S150:S153"/>
    <mergeCell ref="S211:S214"/>
    <mergeCell ref="T211:T214"/>
    <mergeCell ref="E163:E166"/>
    <mergeCell ref="P175:P178"/>
    <mergeCell ref="A247:A250"/>
    <mergeCell ref="D158:D161"/>
    <mergeCell ref="E171:E174"/>
    <mergeCell ref="B146:B149"/>
    <mergeCell ref="A158:B161"/>
    <mergeCell ref="O280:O283"/>
    <mergeCell ref="C207:C210"/>
    <mergeCell ref="E392:E395"/>
    <mergeCell ref="O470:O473"/>
    <mergeCell ref="Q479:Q482"/>
    <mergeCell ref="R479:R482"/>
    <mergeCell ref="S479:S482"/>
    <mergeCell ref="P479:P482"/>
    <mergeCell ref="R470:R473"/>
    <mergeCell ref="S470:S473"/>
    <mergeCell ref="Q470:Q473"/>
    <mergeCell ref="B470:B473"/>
    <mergeCell ref="E466:E469"/>
    <mergeCell ref="O466:O469"/>
    <mergeCell ref="P466:P469"/>
    <mergeCell ref="C474:C477"/>
    <mergeCell ref="Q433:Q436"/>
    <mergeCell ref="A453:B456"/>
    <mergeCell ref="D474:D477"/>
    <mergeCell ref="B445:B448"/>
    <mergeCell ref="O420:O423"/>
    <mergeCell ref="S420:S423"/>
    <mergeCell ref="R466:R469"/>
    <mergeCell ref="P470:P473"/>
    <mergeCell ref="A466:A469"/>
    <mergeCell ref="B466:B469"/>
    <mergeCell ref="C466:C469"/>
    <mergeCell ref="D466:D469"/>
    <mergeCell ref="A445:A448"/>
    <mergeCell ref="E408:E411"/>
    <mergeCell ref="A478:B478"/>
    <mergeCell ref="A479:A482"/>
    <mergeCell ref="B479:B482"/>
    <mergeCell ref="A470:A473"/>
    <mergeCell ref="T470:T473"/>
    <mergeCell ref="U458:U461"/>
    <mergeCell ref="U408:U411"/>
    <mergeCell ref="U429:U432"/>
    <mergeCell ref="D441:D444"/>
    <mergeCell ref="O441:O444"/>
    <mergeCell ref="P441:P444"/>
    <mergeCell ref="T453:T456"/>
    <mergeCell ref="O445:O448"/>
    <mergeCell ref="P445:P448"/>
    <mergeCell ref="E424:E427"/>
    <mergeCell ref="O424:O427"/>
    <mergeCell ref="P424:P427"/>
    <mergeCell ref="O429:O432"/>
    <mergeCell ref="S466:S469"/>
    <mergeCell ref="C483:C486"/>
    <mergeCell ref="D483:D486"/>
    <mergeCell ref="E483:E486"/>
    <mergeCell ref="O483:O486"/>
    <mergeCell ref="U483:U486"/>
    <mergeCell ref="T483:T486"/>
    <mergeCell ref="C470:C473"/>
    <mergeCell ref="D470:D473"/>
    <mergeCell ref="C479:C482"/>
    <mergeCell ref="D479:D482"/>
    <mergeCell ref="Q412:Q415"/>
    <mergeCell ref="C412:C415"/>
    <mergeCell ref="D412:D415"/>
    <mergeCell ref="E470:E473"/>
    <mergeCell ref="Q483:Q486"/>
    <mergeCell ref="R483:R486"/>
    <mergeCell ref="S483:S486"/>
    <mergeCell ref="P437:P440"/>
    <mergeCell ref="Q466:Q469"/>
    <mergeCell ref="Q437:Q440"/>
    <mergeCell ref="E445:E448"/>
    <mergeCell ref="A420:A423"/>
    <mergeCell ref="A416:A419"/>
    <mergeCell ref="B416:B419"/>
    <mergeCell ref="C416:C419"/>
    <mergeCell ref="C458:C461"/>
    <mergeCell ref="D458:D461"/>
    <mergeCell ref="A441:A444"/>
    <mergeCell ref="B441:B444"/>
    <mergeCell ref="D416:D419"/>
    <mergeCell ref="Q424:Q427"/>
    <mergeCell ref="B420:B423"/>
    <mergeCell ref="C420:C423"/>
    <mergeCell ref="E437:E440"/>
    <mergeCell ref="P462:P465"/>
    <mergeCell ref="Q462:Q465"/>
    <mergeCell ref="O433:O436"/>
    <mergeCell ref="Q441:Q444"/>
    <mergeCell ref="C433:C436"/>
    <mergeCell ref="D433:D436"/>
    <mergeCell ref="R344:R347"/>
    <mergeCell ref="S344:S347"/>
    <mergeCell ref="T344:T347"/>
    <mergeCell ref="R372:R375"/>
    <mergeCell ref="S372:S375"/>
    <mergeCell ref="T372:T375"/>
    <mergeCell ref="U372:U375"/>
    <mergeCell ref="R376:R379"/>
    <mergeCell ref="S376:S379"/>
    <mergeCell ref="T376:T379"/>
    <mergeCell ref="U376:U379"/>
    <mergeCell ref="U380:U383"/>
    <mergeCell ref="T360:T363"/>
    <mergeCell ref="U360:U363"/>
    <mergeCell ref="O348:O351"/>
    <mergeCell ref="T368:T371"/>
    <mergeCell ref="U368:U371"/>
    <mergeCell ref="U404:U407"/>
    <mergeCell ref="V404:V407"/>
    <mergeCell ref="A288:A291"/>
    <mergeCell ref="B312:B315"/>
    <mergeCell ref="C445:C448"/>
    <mergeCell ref="D445:D448"/>
    <mergeCell ref="R296:R299"/>
    <mergeCell ref="T292:T295"/>
    <mergeCell ref="S304:S307"/>
    <mergeCell ref="S300:S303"/>
    <mergeCell ref="S424:S427"/>
    <mergeCell ref="U424:U427"/>
    <mergeCell ref="S380:S383"/>
    <mergeCell ref="O396:O399"/>
    <mergeCell ref="P316:P319"/>
    <mergeCell ref="Q292:Q295"/>
    <mergeCell ref="V316:V319"/>
    <mergeCell ref="U308:U311"/>
    <mergeCell ref="D408:D411"/>
    <mergeCell ref="Q300:Q303"/>
    <mergeCell ref="P416:P419"/>
    <mergeCell ref="Q416:Q419"/>
    <mergeCell ref="D420:D423"/>
    <mergeCell ref="E420:E423"/>
    <mergeCell ref="U320:U323"/>
    <mergeCell ref="P304:P307"/>
    <mergeCell ref="Q304:Q307"/>
    <mergeCell ref="T380:T383"/>
    <mergeCell ref="U388:U391"/>
    <mergeCell ref="Q384:Q387"/>
    <mergeCell ref="O344:O347"/>
    <mergeCell ref="P344:P347"/>
    <mergeCell ref="T163:T166"/>
    <mergeCell ref="X199:X202"/>
    <mergeCell ref="W125:W128"/>
    <mergeCell ref="X125:X128"/>
    <mergeCell ref="Q129:Q132"/>
    <mergeCell ref="R129:R132"/>
    <mergeCell ref="S129:S132"/>
    <mergeCell ref="T129:T132"/>
    <mergeCell ref="U129:U132"/>
    <mergeCell ref="X129:X132"/>
    <mergeCell ref="X133:X136"/>
    <mergeCell ref="U137:U140"/>
    <mergeCell ref="V97:V100"/>
    <mergeCell ref="W97:W100"/>
    <mergeCell ref="X97:X100"/>
    <mergeCell ref="V179:V182"/>
    <mergeCell ref="Q199:Q202"/>
    <mergeCell ref="V146:V149"/>
    <mergeCell ref="V197:V198"/>
    <mergeCell ref="W197:W198"/>
    <mergeCell ref="X197:X198"/>
    <mergeCell ref="R171:R174"/>
    <mergeCell ref="T150:T153"/>
    <mergeCell ref="Q117:Q120"/>
    <mergeCell ref="R117:R120"/>
    <mergeCell ref="S117:S120"/>
    <mergeCell ref="T117:T120"/>
    <mergeCell ref="U117:U120"/>
    <mergeCell ref="V117:V120"/>
    <mergeCell ref="W117:W120"/>
    <mergeCell ref="T171:T174"/>
    <mergeCell ref="T167:T170"/>
    <mergeCell ref="X263:X266"/>
    <mergeCell ref="U158:U161"/>
    <mergeCell ref="S158:S161"/>
    <mergeCell ref="V158:V161"/>
    <mergeCell ref="S154:S157"/>
    <mergeCell ref="X121:X124"/>
    <mergeCell ref="U154:U157"/>
    <mergeCell ref="T154:T157"/>
    <mergeCell ref="W129:W132"/>
    <mergeCell ref="X81:X84"/>
    <mergeCell ref="U163:U166"/>
    <mergeCell ref="U113:U116"/>
    <mergeCell ref="X109:X112"/>
    <mergeCell ref="X85:X88"/>
    <mergeCell ref="V251:V254"/>
    <mergeCell ref="Q175:Q178"/>
    <mergeCell ref="Q223:Q226"/>
    <mergeCell ref="S179:S182"/>
    <mergeCell ref="T179:T182"/>
    <mergeCell ref="U179:U182"/>
    <mergeCell ref="R85:R88"/>
    <mergeCell ref="S85:S88"/>
    <mergeCell ref="T85:T88"/>
    <mergeCell ref="Q163:Q166"/>
    <mergeCell ref="V223:V226"/>
    <mergeCell ref="U203:U206"/>
    <mergeCell ref="R207:R210"/>
    <mergeCell ref="R199:R202"/>
    <mergeCell ref="S199:S202"/>
    <mergeCell ref="W259:W262"/>
    <mergeCell ref="S146:S149"/>
    <mergeCell ref="S121:S124"/>
    <mergeCell ref="E150:E153"/>
    <mergeCell ref="E154:E157"/>
    <mergeCell ref="X93:X96"/>
    <mergeCell ref="X150:X153"/>
    <mergeCell ref="S163:S166"/>
    <mergeCell ref="E101:E104"/>
    <mergeCell ref="O101:O104"/>
    <mergeCell ref="P101:P104"/>
    <mergeCell ref="Q101:Q104"/>
    <mergeCell ref="X163:X166"/>
    <mergeCell ref="E93:E96"/>
    <mergeCell ref="T101:T104"/>
    <mergeCell ref="U101:U104"/>
    <mergeCell ref="V101:V104"/>
    <mergeCell ref="W101:W104"/>
    <mergeCell ref="X101:X104"/>
    <mergeCell ref="W146:W149"/>
    <mergeCell ref="W150:W153"/>
    <mergeCell ref="W154:W157"/>
    <mergeCell ref="W158:W161"/>
    <mergeCell ref="W163:W166"/>
    <mergeCell ref="V163:V166"/>
    <mergeCell ref="T142:T145"/>
    <mergeCell ref="R158:R161"/>
    <mergeCell ref="X142:X145"/>
    <mergeCell ref="X158:X161"/>
    <mergeCell ref="U109:U112"/>
    <mergeCell ref="V109:V112"/>
    <mergeCell ref="S93:S96"/>
    <mergeCell ref="T93:T96"/>
    <mergeCell ref="R146:R149"/>
    <mergeCell ref="V133:V136"/>
    <mergeCell ref="P203:P206"/>
    <mergeCell ref="A536:E539"/>
    <mergeCell ref="O536:O539"/>
    <mergeCell ref="P536:P539"/>
    <mergeCell ref="S536:S539"/>
    <mergeCell ref="T536:T539"/>
    <mergeCell ref="X433:X436"/>
    <mergeCell ref="R433:R436"/>
    <mergeCell ref="R487:R490"/>
    <mergeCell ref="S487:S490"/>
    <mergeCell ref="E453:E456"/>
    <mergeCell ref="U536:U539"/>
    <mergeCell ref="V536:V539"/>
    <mergeCell ref="X536:X539"/>
    <mergeCell ref="A437:A440"/>
    <mergeCell ref="B437:B440"/>
    <mergeCell ref="C437:C440"/>
    <mergeCell ref="D437:D440"/>
    <mergeCell ref="A457:B457"/>
    <mergeCell ref="Q536:Q539"/>
    <mergeCell ref="R536:R539"/>
    <mergeCell ref="V433:V436"/>
    <mergeCell ref="A458:A461"/>
    <mergeCell ref="B458:B461"/>
    <mergeCell ref="X453:X456"/>
    <mergeCell ref="P453:P456"/>
    <mergeCell ref="Q453:Q456"/>
    <mergeCell ref="R453:R456"/>
    <mergeCell ref="E458:E461"/>
    <mergeCell ref="O458:O461"/>
    <mergeCell ref="Q207:Q210"/>
    <mergeCell ref="X207:X210"/>
    <mergeCell ref="A142:A145"/>
    <mergeCell ref="B85:B88"/>
    <mergeCell ref="E69:E72"/>
    <mergeCell ref="X69:X72"/>
    <mergeCell ref="S69:S72"/>
    <mergeCell ref="A81:A84"/>
    <mergeCell ref="B81:B84"/>
    <mergeCell ref="C81:C84"/>
    <mergeCell ref="D81:D84"/>
    <mergeCell ref="A16:A20"/>
    <mergeCell ref="A57:A60"/>
    <mergeCell ref="B57:B60"/>
    <mergeCell ref="A69:A72"/>
    <mergeCell ref="D163:D166"/>
    <mergeCell ref="D203:D206"/>
    <mergeCell ref="V227:V230"/>
    <mergeCell ref="X227:X230"/>
    <mergeCell ref="Q215:Q218"/>
    <mergeCell ref="R215:R218"/>
    <mergeCell ref="Q219:Q222"/>
    <mergeCell ref="O163:O166"/>
    <mergeCell ref="V199:V202"/>
    <mergeCell ref="C163:C166"/>
    <mergeCell ref="W167:W170"/>
    <mergeCell ref="W171:W174"/>
    <mergeCell ref="W175:W178"/>
    <mergeCell ref="W179:W182"/>
    <mergeCell ref="W199:W202"/>
    <mergeCell ref="W203:W206"/>
    <mergeCell ref="W207:W210"/>
    <mergeCell ref="W215:W218"/>
    <mergeCell ref="W219:W222"/>
    <mergeCell ref="D101:D104"/>
    <mergeCell ref="O5:O7"/>
    <mergeCell ref="A12:A15"/>
    <mergeCell ref="C12:C15"/>
    <mergeCell ref="A89:A92"/>
    <mergeCell ref="B89:B92"/>
    <mergeCell ref="A77:A80"/>
    <mergeCell ref="B77:B80"/>
    <mergeCell ref="A85:A88"/>
    <mergeCell ref="B16:B20"/>
    <mergeCell ref="D16:D20"/>
    <mergeCell ref="C137:C140"/>
    <mergeCell ref="D89:D92"/>
    <mergeCell ref="D69:D72"/>
    <mergeCell ref="A93:A96"/>
    <mergeCell ref="B93:B96"/>
    <mergeCell ref="C93:C96"/>
    <mergeCell ref="D93:D96"/>
    <mergeCell ref="E73:E76"/>
    <mergeCell ref="E77:E80"/>
    <mergeCell ref="D113:D116"/>
    <mergeCell ref="E113:E116"/>
    <mergeCell ref="A125:A128"/>
    <mergeCell ref="B125:B128"/>
    <mergeCell ref="C125:C128"/>
    <mergeCell ref="A129:A132"/>
    <mergeCell ref="B129:B132"/>
    <mergeCell ref="C129:C132"/>
    <mergeCell ref="E133:E136"/>
    <mergeCell ref="E85:E88"/>
    <mergeCell ref="O73:O76"/>
    <mergeCell ref="O89:O92"/>
    <mergeCell ref="H6:N6"/>
    <mergeCell ref="R12:R15"/>
    <mergeCell ref="O77:O80"/>
    <mergeCell ref="S137:S140"/>
    <mergeCell ref="V57:V60"/>
    <mergeCell ref="P57:P60"/>
    <mergeCell ref="Q57:Q60"/>
    <mergeCell ref="D85:D88"/>
    <mergeCell ref="A141:B141"/>
    <mergeCell ref="C16:C20"/>
    <mergeCell ref="A137:B140"/>
    <mergeCell ref="B61:B64"/>
    <mergeCell ref="D61:D64"/>
    <mergeCell ref="A113:A116"/>
    <mergeCell ref="B113:B116"/>
    <mergeCell ref="A121:A124"/>
    <mergeCell ref="A61:A64"/>
    <mergeCell ref="B4:B7"/>
    <mergeCell ref="C113:C116"/>
    <mergeCell ref="D77:D80"/>
    <mergeCell ref="B73:B76"/>
    <mergeCell ref="A109:A112"/>
    <mergeCell ref="B109:B112"/>
    <mergeCell ref="C109:C112"/>
    <mergeCell ref="D109:D112"/>
    <mergeCell ref="B133:B136"/>
    <mergeCell ref="C133:C136"/>
    <mergeCell ref="D133:D136"/>
    <mergeCell ref="C61:C64"/>
    <mergeCell ref="A101:A104"/>
    <mergeCell ref="B101:B104"/>
    <mergeCell ref="C101:C104"/>
    <mergeCell ref="L19:L20"/>
    <mergeCell ref="B12:B15"/>
    <mergeCell ref="Q137:Q140"/>
    <mergeCell ref="A2:X2"/>
    <mergeCell ref="A9:B9"/>
    <mergeCell ref="A10:B10"/>
    <mergeCell ref="O4:X4"/>
    <mergeCell ref="F4:N4"/>
    <mergeCell ref="C4:D4"/>
    <mergeCell ref="R6:X6"/>
    <mergeCell ref="C5:C7"/>
    <mergeCell ref="Q6:Q7"/>
    <mergeCell ref="A11:B11"/>
    <mergeCell ref="O12:O15"/>
    <mergeCell ref="P12:P15"/>
    <mergeCell ref="G5:N5"/>
    <mergeCell ref="G6:G7"/>
    <mergeCell ref="A4:A7"/>
    <mergeCell ref="F5:F7"/>
    <mergeCell ref="E4:E7"/>
    <mergeCell ref="D5:D7"/>
    <mergeCell ref="S81:S84"/>
    <mergeCell ref="P5:P7"/>
    <mergeCell ref="D12:D15"/>
    <mergeCell ref="C69:C72"/>
    <mergeCell ref="C73:C76"/>
    <mergeCell ref="D73:D76"/>
    <mergeCell ref="A73:A76"/>
    <mergeCell ref="B69:B72"/>
    <mergeCell ref="Q5:X5"/>
    <mergeCell ref="O133:O136"/>
    <mergeCell ref="U133:U136"/>
    <mergeCell ref="D142:D145"/>
    <mergeCell ref="D125:D128"/>
    <mergeCell ref="E125:E128"/>
    <mergeCell ref="O125:O128"/>
    <mergeCell ref="P125:P128"/>
    <mergeCell ref="Q125:Q128"/>
    <mergeCell ref="E12:E15"/>
    <mergeCell ref="X89:X92"/>
    <mergeCell ref="U77:U80"/>
    <mergeCell ref="X146:X149"/>
    <mergeCell ref="U146:U149"/>
    <mergeCell ref="X137:X140"/>
    <mergeCell ref="V77:V80"/>
    <mergeCell ref="U89:U92"/>
    <mergeCell ref="V113:V116"/>
    <mergeCell ref="X113:X116"/>
    <mergeCell ref="F19:F20"/>
    <mergeCell ref="E16:E20"/>
    <mergeCell ref="T81:T84"/>
    <mergeCell ref="U81:U84"/>
    <mergeCell ref="V81:V84"/>
    <mergeCell ref="O137:O140"/>
    <mergeCell ref="O142:O145"/>
    <mergeCell ref="N19:N20"/>
    <mergeCell ref="P142:P145"/>
    <mergeCell ref="V12:V15"/>
    <mergeCell ref="X12:X15"/>
    <mergeCell ref="T109:T112"/>
    <mergeCell ref="Q142:Q145"/>
    <mergeCell ref="R137:R140"/>
    <mergeCell ref="P77:P80"/>
    <mergeCell ref="Q77:Q80"/>
    <mergeCell ref="V73:V76"/>
    <mergeCell ref="U142:U145"/>
    <mergeCell ref="E89:E92"/>
    <mergeCell ref="S73:S76"/>
    <mergeCell ref="T73:T76"/>
    <mergeCell ref="E137:E140"/>
    <mergeCell ref="R77:R80"/>
    <mergeCell ref="O146:O149"/>
    <mergeCell ref="P146:P149"/>
    <mergeCell ref="Q146:Q149"/>
    <mergeCell ref="R109:R112"/>
    <mergeCell ref="S109:S112"/>
    <mergeCell ref="R142:R145"/>
    <mergeCell ref="S142:S145"/>
    <mergeCell ref="T121:T124"/>
    <mergeCell ref="V129:V132"/>
    <mergeCell ref="E142:E145"/>
    <mergeCell ref="P73:P76"/>
    <mergeCell ref="R73:R76"/>
    <mergeCell ref="S77:S80"/>
    <mergeCell ref="T77:T80"/>
    <mergeCell ref="P89:P92"/>
    <mergeCell ref="Q93:Q96"/>
    <mergeCell ref="T158:T161"/>
    <mergeCell ref="O109:O112"/>
    <mergeCell ref="P109:P112"/>
    <mergeCell ref="Q109:Q112"/>
    <mergeCell ref="V89:V92"/>
    <mergeCell ref="V85:V88"/>
    <mergeCell ref="O93:O96"/>
    <mergeCell ref="P93:P96"/>
    <mergeCell ref="R93:R96"/>
    <mergeCell ref="R89:R92"/>
    <mergeCell ref="S89:S92"/>
    <mergeCell ref="T89:T92"/>
    <mergeCell ref="V137:V140"/>
    <mergeCell ref="U167:U170"/>
    <mergeCell ref="S171:S174"/>
    <mergeCell ref="V150:V153"/>
    <mergeCell ref="U125:U128"/>
    <mergeCell ref="V125:V128"/>
    <mergeCell ref="O150:O153"/>
    <mergeCell ref="P150:P153"/>
    <mergeCell ref="Q150:Q153"/>
    <mergeCell ref="R125:R128"/>
    <mergeCell ref="S125:S128"/>
    <mergeCell ref="T125:T128"/>
    <mergeCell ref="O85:O88"/>
    <mergeCell ref="V142:V145"/>
    <mergeCell ref="V154:V157"/>
    <mergeCell ref="U150:U153"/>
    <mergeCell ref="Q158:Q161"/>
    <mergeCell ref="Q154:Q157"/>
    <mergeCell ref="O129:O132"/>
    <mergeCell ref="P133:P136"/>
    <mergeCell ref="A175:A178"/>
    <mergeCell ref="B175:B178"/>
    <mergeCell ref="C175:C178"/>
    <mergeCell ref="D175:D178"/>
    <mergeCell ref="E175:E178"/>
    <mergeCell ref="A384:A387"/>
    <mergeCell ref="B384:B387"/>
    <mergeCell ref="C384:C387"/>
    <mergeCell ref="A284:A287"/>
    <mergeCell ref="A320:A323"/>
    <mergeCell ref="A276:A279"/>
    <mergeCell ref="D384:D387"/>
    <mergeCell ref="E384:E387"/>
    <mergeCell ref="D288:D291"/>
    <mergeCell ref="E288:E291"/>
    <mergeCell ref="A235:A238"/>
    <mergeCell ref="C215:C218"/>
    <mergeCell ref="D215:D218"/>
    <mergeCell ref="C211:C214"/>
    <mergeCell ref="C203:C206"/>
    <mergeCell ref="E380:E383"/>
    <mergeCell ref="B207:B210"/>
    <mergeCell ref="D284:D287"/>
    <mergeCell ref="E284:E287"/>
    <mergeCell ref="A251:A254"/>
    <mergeCell ref="B251:B254"/>
    <mergeCell ref="C251:C254"/>
    <mergeCell ref="D251:D254"/>
    <mergeCell ref="A324:A327"/>
    <mergeCell ref="B324:B327"/>
    <mergeCell ref="B199:B202"/>
    <mergeCell ref="C199:C202"/>
    <mergeCell ref="A154:A157"/>
    <mergeCell ref="B154:B157"/>
    <mergeCell ref="A308:A311"/>
    <mergeCell ref="X175:X178"/>
    <mergeCell ref="U215:U218"/>
    <mergeCell ref="S223:S226"/>
    <mergeCell ref="X223:X226"/>
    <mergeCell ref="U199:U202"/>
    <mergeCell ref="V203:V206"/>
    <mergeCell ref="O223:O226"/>
    <mergeCell ref="P223:P226"/>
    <mergeCell ref="B223:B226"/>
    <mergeCell ref="C223:C226"/>
    <mergeCell ref="D223:D226"/>
    <mergeCell ref="E223:E226"/>
    <mergeCell ref="T223:T226"/>
    <mergeCell ref="C292:C295"/>
    <mergeCell ref="R280:R283"/>
    <mergeCell ref="E300:E303"/>
    <mergeCell ref="O300:O303"/>
    <mergeCell ref="R272:R275"/>
    <mergeCell ref="U211:U214"/>
    <mergeCell ref="B288:B291"/>
    <mergeCell ref="C288:C291"/>
    <mergeCell ref="B300:B303"/>
    <mergeCell ref="B203:B206"/>
    <mergeCell ref="O231:O234"/>
    <mergeCell ref="O227:O230"/>
    <mergeCell ref="Q203:Q206"/>
    <mergeCell ref="R203:R206"/>
    <mergeCell ref="T203:T206"/>
    <mergeCell ref="T199:T202"/>
    <mergeCell ref="C142:C145"/>
    <mergeCell ref="E81:E84"/>
    <mergeCell ref="O81:O84"/>
    <mergeCell ref="D137:D140"/>
    <mergeCell ref="B276:B279"/>
    <mergeCell ref="C276:C279"/>
    <mergeCell ref="C300:C303"/>
    <mergeCell ref="C85:C88"/>
    <mergeCell ref="B215:B218"/>
    <mergeCell ref="T175:T178"/>
    <mergeCell ref="U175:U178"/>
    <mergeCell ref="P215:P218"/>
    <mergeCell ref="V175:V178"/>
    <mergeCell ref="O171:O174"/>
    <mergeCell ref="R211:R214"/>
    <mergeCell ref="V259:V262"/>
    <mergeCell ref="P235:P238"/>
    <mergeCell ref="V247:V250"/>
    <mergeCell ref="P231:P234"/>
    <mergeCell ref="V292:V295"/>
    <mergeCell ref="U247:U250"/>
    <mergeCell ref="Q235:Q238"/>
    <mergeCell ref="T272:T275"/>
    <mergeCell ref="O203:O206"/>
    <mergeCell ref="O113:O116"/>
    <mergeCell ref="P113:P116"/>
    <mergeCell ref="Q113:Q116"/>
    <mergeCell ref="R113:R116"/>
    <mergeCell ref="S113:S116"/>
    <mergeCell ref="T113:T116"/>
    <mergeCell ref="E109:E112"/>
    <mergeCell ref="P137:P140"/>
    <mergeCell ref="X247:X250"/>
    <mergeCell ref="X235:X238"/>
    <mergeCell ref="X243:X246"/>
    <mergeCell ref="P227:P230"/>
    <mergeCell ref="Q239:Q242"/>
    <mergeCell ref="X231:X234"/>
    <mergeCell ref="T231:T234"/>
    <mergeCell ref="U231:U234"/>
    <mergeCell ref="R231:R234"/>
    <mergeCell ref="W247:W250"/>
    <mergeCell ref="X211:X214"/>
    <mergeCell ref="Q227:Q230"/>
    <mergeCell ref="V231:V234"/>
    <mergeCell ref="U243:U246"/>
    <mergeCell ref="W211:W214"/>
    <mergeCell ref="U207:U210"/>
    <mergeCell ref="V207:V210"/>
    <mergeCell ref="C487:C490"/>
    <mergeCell ref="X384:X387"/>
    <mergeCell ref="T384:T387"/>
    <mergeCell ref="V304:V307"/>
    <mergeCell ref="T296:T299"/>
    <mergeCell ref="X416:X419"/>
    <mergeCell ref="V312:V315"/>
    <mergeCell ref="D392:D395"/>
    <mergeCell ref="U344:U347"/>
    <mergeCell ref="V288:V291"/>
    <mergeCell ref="S392:S395"/>
    <mergeCell ref="T392:T395"/>
    <mergeCell ref="P404:P407"/>
    <mergeCell ref="R292:R295"/>
    <mergeCell ref="X296:X299"/>
    <mergeCell ref="X404:X407"/>
    <mergeCell ref="S288:S291"/>
    <mergeCell ref="S292:S295"/>
    <mergeCell ref="U304:U307"/>
    <mergeCell ref="V320:V323"/>
    <mergeCell ref="X288:X291"/>
    <mergeCell ref="E324:E327"/>
    <mergeCell ref="O324:O327"/>
    <mergeCell ref="P324:P327"/>
    <mergeCell ref="Q324:Q327"/>
    <mergeCell ref="S324:S327"/>
    <mergeCell ref="T324:T327"/>
    <mergeCell ref="U384:U387"/>
    <mergeCell ref="X364:X367"/>
    <mergeCell ref="C396:C399"/>
    <mergeCell ref="P458:P461"/>
    <mergeCell ref="E474:E477"/>
    <mergeCell ref="W268:W271"/>
    <mergeCell ref="D512:D515"/>
    <mergeCell ref="V495:V498"/>
    <mergeCell ref="P512:P515"/>
    <mergeCell ref="A511:B511"/>
    <mergeCell ref="X487:X490"/>
    <mergeCell ref="A231:A234"/>
    <mergeCell ref="B231:B234"/>
    <mergeCell ref="C231:C234"/>
    <mergeCell ref="D231:D234"/>
    <mergeCell ref="D268:D271"/>
    <mergeCell ref="A428:B428"/>
    <mergeCell ref="R424:R427"/>
    <mergeCell ref="E462:E465"/>
    <mergeCell ref="O462:O465"/>
    <mergeCell ref="S458:S461"/>
    <mergeCell ref="B239:B242"/>
    <mergeCell ref="C239:C242"/>
    <mergeCell ref="D239:D242"/>
    <mergeCell ref="E441:E444"/>
    <mergeCell ref="T300:T303"/>
    <mergeCell ref="D453:D456"/>
    <mergeCell ref="S453:S456"/>
    <mergeCell ref="O453:O456"/>
    <mergeCell ref="C284:C287"/>
    <mergeCell ref="D429:D432"/>
    <mergeCell ref="E429:E432"/>
    <mergeCell ref="A462:A465"/>
    <mergeCell ref="B462:B465"/>
    <mergeCell ref="C462:C465"/>
    <mergeCell ref="A396:A399"/>
    <mergeCell ref="B396:B399"/>
    <mergeCell ref="V532:V535"/>
    <mergeCell ref="E516:E519"/>
    <mergeCell ref="O516:O519"/>
    <mergeCell ref="P516:P519"/>
    <mergeCell ref="R516:R519"/>
    <mergeCell ref="T466:T469"/>
    <mergeCell ref="S474:S477"/>
    <mergeCell ref="A520:A523"/>
    <mergeCell ref="B520:B523"/>
    <mergeCell ref="A532:B535"/>
    <mergeCell ref="C532:C535"/>
    <mergeCell ref="D532:D535"/>
    <mergeCell ref="E532:E535"/>
    <mergeCell ref="O532:O535"/>
    <mergeCell ref="P532:P535"/>
    <mergeCell ref="Q532:Q535"/>
    <mergeCell ref="A528:A531"/>
    <mergeCell ref="B528:B531"/>
    <mergeCell ref="A516:A519"/>
    <mergeCell ref="B516:B519"/>
    <mergeCell ref="C516:C519"/>
    <mergeCell ref="S507:S510"/>
    <mergeCell ref="A512:A515"/>
    <mergeCell ref="B512:B515"/>
    <mergeCell ref="C512:C515"/>
    <mergeCell ref="T479:T482"/>
    <mergeCell ref="O474:O477"/>
    <mergeCell ref="P474:P477"/>
    <mergeCell ref="Q474:Q477"/>
    <mergeCell ref="R474:R477"/>
    <mergeCell ref="T474:T477"/>
    <mergeCell ref="V503:V506"/>
    <mergeCell ref="X532:X535"/>
    <mergeCell ref="R520:R523"/>
    <mergeCell ref="S520:S523"/>
    <mergeCell ref="T520:T523"/>
    <mergeCell ref="U520:U523"/>
    <mergeCell ref="V520:V523"/>
    <mergeCell ref="X520:X523"/>
    <mergeCell ref="V524:V527"/>
    <mergeCell ref="C520:C523"/>
    <mergeCell ref="D520:D523"/>
    <mergeCell ref="E520:E523"/>
    <mergeCell ref="O520:O523"/>
    <mergeCell ref="P520:P523"/>
    <mergeCell ref="Q520:Q523"/>
    <mergeCell ref="R532:R535"/>
    <mergeCell ref="S532:S535"/>
    <mergeCell ref="T532:T535"/>
    <mergeCell ref="U532:U535"/>
    <mergeCell ref="C528:C531"/>
    <mergeCell ref="D528:D531"/>
    <mergeCell ref="V528:V531"/>
    <mergeCell ref="X528:X531"/>
    <mergeCell ref="R528:R531"/>
    <mergeCell ref="S528:S531"/>
    <mergeCell ref="T528:T531"/>
    <mergeCell ref="U528:U531"/>
    <mergeCell ref="E528:E531"/>
    <mergeCell ref="O528:O531"/>
    <mergeCell ref="P528:P531"/>
    <mergeCell ref="Q528:Q531"/>
    <mergeCell ref="W528:W531"/>
    <mergeCell ref="W532:W535"/>
    <mergeCell ref="C372:C375"/>
    <mergeCell ref="D372:D375"/>
    <mergeCell ref="E372:E375"/>
    <mergeCell ref="O372:O375"/>
    <mergeCell ref="P372:P375"/>
    <mergeCell ref="Q372:Q375"/>
    <mergeCell ref="A376:A379"/>
    <mergeCell ref="B376:B379"/>
    <mergeCell ref="C376:C379"/>
    <mergeCell ref="D376:D379"/>
    <mergeCell ref="E376:E379"/>
    <mergeCell ref="O376:O379"/>
    <mergeCell ref="P376:P379"/>
    <mergeCell ref="Q376:Q379"/>
    <mergeCell ref="P276:P279"/>
    <mergeCell ref="C324:C327"/>
    <mergeCell ref="D324:D327"/>
    <mergeCell ref="E276:E279"/>
    <mergeCell ref="C296:C299"/>
    <mergeCell ref="A368:A371"/>
    <mergeCell ref="B368:B371"/>
    <mergeCell ref="C368:C371"/>
    <mergeCell ref="D368:D371"/>
    <mergeCell ref="E368:E371"/>
    <mergeCell ref="O368:O371"/>
    <mergeCell ref="Q344:Q347"/>
    <mergeCell ref="P296:P299"/>
    <mergeCell ref="E320:E323"/>
    <mergeCell ref="D320:D323"/>
    <mergeCell ref="B320:B323"/>
    <mergeCell ref="A388:A391"/>
    <mergeCell ref="B388:B391"/>
    <mergeCell ref="C388:C391"/>
    <mergeCell ref="A392:A395"/>
    <mergeCell ref="O388:O391"/>
    <mergeCell ref="A364:A367"/>
    <mergeCell ref="B364:B367"/>
    <mergeCell ref="C364:C367"/>
    <mergeCell ref="Q396:Q399"/>
    <mergeCell ref="O404:O407"/>
    <mergeCell ref="X462:X465"/>
    <mergeCell ref="V516:V519"/>
    <mergeCell ref="V512:V515"/>
    <mergeCell ref="R235:R238"/>
    <mergeCell ref="S235:S238"/>
    <mergeCell ref="T243:T246"/>
    <mergeCell ref="X437:X440"/>
    <mergeCell ref="X320:X323"/>
    <mergeCell ref="X251:X254"/>
    <mergeCell ref="X284:X287"/>
    <mergeCell ref="T429:T432"/>
    <mergeCell ref="Q429:Q432"/>
    <mergeCell ref="S408:S411"/>
    <mergeCell ref="T408:T411"/>
    <mergeCell ref="Q408:Q411"/>
    <mergeCell ref="R408:R411"/>
    <mergeCell ref="Q420:Q423"/>
    <mergeCell ref="R420:R423"/>
    <mergeCell ref="Q512:Q515"/>
    <mergeCell ref="R512:R515"/>
    <mergeCell ref="S512:S515"/>
    <mergeCell ref="T512:T515"/>
    <mergeCell ref="X466:X469"/>
    <mergeCell ref="V507:V510"/>
    <mergeCell ref="X503:X506"/>
    <mergeCell ref="T449:T452"/>
    <mergeCell ref="U449:U452"/>
    <mergeCell ref="V449:V452"/>
    <mergeCell ref="X272:X275"/>
    <mergeCell ref="X276:X279"/>
    <mergeCell ref="S280:S283"/>
    <mergeCell ref="X470:X473"/>
    <mergeCell ref="X483:X486"/>
    <mergeCell ref="V466:V469"/>
    <mergeCell ref="V424:V427"/>
    <mergeCell ref="U507:U510"/>
    <mergeCell ref="X516:X519"/>
    <mergeCell ref="R312:R315"/>
    <mergeCell ref="S312:S315"/>
    <mergeCell ref="T312:T315"/>
    <mergeCell ref="U312:U315"/>
    <mergeCell ref="X449:X452"/>
    <mergeCell ref="X474:X477"/>
    <mergeCell ref="X479:X482"/>
    <mergeCell ref="X491:X494"/>
    <mergeCell ref="R495:R498"/>
    <mergeCell ref="S495:S498"/>
    <mergeCell ref="T495:T498"/>
    <mergeCell ref="V462:V465"/>
    <mergeCell ref="R458:R461"/>
    <mergeCell ref="T487:T490"/>
    <mergeCell ref="T458:T461"/>
    <mergeCell ref="T462:T465"/>
    <mergeCell ref="S272:S275"/>
    <mergeCell ref="X458:X461"/>
    <mergeCell ref="X512:X515"/>
    <mergeCell ref="X332:X335"/>
    <mergeCell ref="W416:W419"/>
    <mergeCell ref="W344:W347"/>
    <mergeCell ref="R324:R327"/>
    <mergeCell ref="W364:W367"/>
    <mergeCell ref="V416:V419"/>
    <mergeCell ref="U445:U448"/>
    <mergeCell ref="U324:U327"/>
    <mergeCell ref="V324:V327"/>
    <mergeCell ref="R416:R419"/>
    <mergeCell ref="S416:S419"/>
    <mergeCell ref="T416:T419"/>
    <mergeCell ref="U416:U419"/>
    <mergeCell ref="P433:P436"/>
    <mergeCell ref="P429:P432"/>
    <mergeCell ref="P420:P423"/>
    <mergeCell ref="S437:S440"/>
    <mergeCell ref="T437:T440"/>
    <mergeCell ref="U437:U440"/>
    <mergeCell ref="R449:R452"/>
    <mergeCell ref="S449:S452"/>
    <mergeCell ref="V453:V456"/>
    <mergeCell ref="V441:V444"/>
    <mergeCell ref="V376:V379"/>
    <mergeCell ref="W376:W379"/>
    <mergeCell ref="X376:X379"/>
    <mergeCell ref="P368:P371"/>
    <mergeCell ref="Q368:Q371"/>
    <mergeCell ref="R368:R371"/>
    <mergeCell ref="S368:S371"/>
    <mergeCell ref="O512:O515"/>
    <mergeCell ref="U487:U490"/>
    <mergeCell ref="V487:V490"/>
    <mergeCell ref="V280:V283"/>
    <mergeCell ref="V284:V287"/>
    <mergeCell ref="V364:V367"/>
    <mergeCell ref="R284:R287"/>
    <mergeCell ref="T424:T427"/>
    <mergeCell ref="R404:R407"/>
    <mergeCell ref="R384:R387"/>
    <mergeCell ref="S384:S387"/>
    <mergeCell ref="U392:U395"/>
    <mergeCell ref="T388:T391"/>
    <mergeCell ref="P408:P411"/>
    <mergeCell ref="O284:O287"/>
    <mergeCell ref="P284:P287"/>
    <mergeCell ref="S284:S287"/>
    <mergeCell ref="S296:S299"/>
    <mergeCell ref="R507:R510"/>
    <mergeCell ref="O320:O323"/>
    <mergeCell ref="P320:P323"/>
    <mergeCell ref="Q320:Q323"/>
    <mergeCell ref="R320:R323"/>
    <mergeCell ref="V458:V461"/>
    <mergeCell ref="S433:S436"/>
    <mergeCell ref="T433:T436"/>
    <mergeCell ref="U433:U436"/>
    <mergeCell ref="V437:V440"/>
    <mergeCell ref="P483:P486"/>
    <mergeCell ref="O487:O490"/>
    <mergeCell ref="P487:P490"/>
    <mergeCell ref="U512:U515"/>
    <mergeCell ref="E158:E161"/>
    <mergeCell ref="O158:O161"/>
    <mergeCell ref="P158:P161"/>
    <mergeCell ref="B163:B166"/>
    <mergeCell ref="O175:O178"/>
    <mergeCell ref="A179:A182"/>
    <mergeCell ref="B179:B182"/>
    <mergeCell ref="C179:C182"/>
    <mergeCell ref="D179:D182"/>
    <mergeCell ref="E179:E182"/>
    <mergeCell ref="O179:O182"/>
    <mergeCell ref="P179:P182"/>
    <mergeCell ref="Q179:Q182"/>
    <mergeCell ref="D171:D174"/>
    <mergeCell ref="O154:O157"/>
    <mergeCell ref="D516:D519"/>
    <mergeCell ref="E449:E452"/>
    <mergeCell ref="O449:O452"/>
    <mergeCell ref="P449:P452"/>
    <mergeCell ref="Q449:Q452"/>
    <mergeCell ref="E416:E419"/>
    <mergeCell ref="O416:O419"/>
    <mergeCell ref="O239:O242"/>
    <mergeCell ref="P239:P242"/>
    <mergeCell ref="O507:O510"/>
    <mergeCell ref="P507:P510"/>
    <mergeCell ref="Q507:Q510"/>
    <mergeCell ref="Q487:Q490"/>
    <mergeCell ref="D276:D279"/>
    <mergeCell ref="E507:E510"/>
    <mergeCell ref="Q458:Q461"/>
    <mergeCell ref="E512:E515"/>
    <mergeCell ref="S462:S465"/>
    <mergeCell ref="U474:U477"/>
    <mergeCell ref="U453:U456"/>
    <mergeCell ref="U479:U482"/>
    <mergeCell ref="U462:U465"/>
    <mergeCell ref="U470:U473"/>
    <mergeCell ref="V479:V482"/>
    <mergeCell ref="V474:V477"/>
    <mergeCell ref="O437:O440"/>
    <mergeCell ref="U263:U266"/>
    <mergeCell ref="T268:T271"/>
    <mergeCell ref="V296:V299"/>
    <mergeCell ref="U280:U283"/>
    <mergeCell ref="V263:V266"/>
    <mergeCell ref="D364:D367"/>
    <mergeCell ref="E364:E367"/>
    <mergeCell ref="O364:O367"/>
    <mergeCell ref="P364:P367"/>
    <mergeCell ref="Q364:Q367"/>
    <mergeCell ref="R364:R367"/>
    <mergeCell ref="S364:S367"/>
    <mergeCell ref="T364:T367"/>
    <mergeCell ref="U364:U367"/>
    <mergeCell ref="S276:S279"/>
    <mergeCell ref="T276:T279"/>
    <mergeCell ref="T263:T266"/>
    <mergeCell ref="O276:O279"/>
    <mergeCell ref="R276:R279"/>
    <mergeCell ref="U466:U469"/>
    <mergeCell ref="V429:V432"/>
    <mergeCell ref="S404:S407"/>
    <mergeCell ref="T404:T407"/>
    <mergeCell ref="A503:A506"/>
    <mergeCell ref="B503:B506"/>
    <mergeCell ref="C503:C506"/>
    <mergeCell ref="D503:D506"/>
    <mergeCell ref="E503:E506"/>
    <mergeCell ref="O503:O506"/>
    <mergeCell ref="P503:P506"/>
    <mergeCell ref="Q503:Q506"/>
    <mergeCell ref="R503:R506"/>
    <mergeCell ref="S503:S506"/>
    <mergeCell ref="T503:T506"/>
    <mergeCell ref="U503:U506"/>
    <mergeCell ref="A483:A486"/>
    <mergeCell ref="B483:B486"/>
    <mergeCell ref="A487:A490"/>
    <mergeCell ref="B487:B490"/>
    <mergeCell ref="E272:E275"/>
    <mergeCell ref="E280:E283"/>
    <mergeCell ref="D396:D399"/>
    <mergeCell ref="C408:C411"/>
    <mergeCell ref="O384:O387"/>
    <mergeCell ref="O312:O315"/>
    <mergeCell ref="E388:E391"/>
    <mergeCell ref="E433:E436"/>
    <mergeCell ref="T288:T291"/>
    <mergeCell ref="U288:U291"/>
    <mergeCell ref="D487:D490"/>
    <mergeCell ref="E487:E490"/>
    <mergeCell ref="C453:C456"/>
    <mergeCell ref="D462:D465"/>
    <mergeCell ref="R437:R440"/>
    <mergeCell ref="R462:R465"/>
    <mergeCell ref="A1:X1"/>
    <mergeCell ref="A499:A502"/>
    <mergeCell ref="B499:B502"/>
    <mergeCell ref="C499:C502"/>
    <mergeCell ref="D499:D502"/>
    <mergeCell ref="E499:E502"/>
    <mergeCell ref="O499:O502"/>
    <mergeCell ref="P499:P502"/>
    <mergeCell ref="Q499:Q502"/>
    <mergeCell ref="R499:R502"/>
    <mergeCell ref="S499:S502"/>
    <mergeCell ref="T499:T502"/>
    <mergeCell ref="U499:U502"/>
    <mergeCell ref="V499:V502"/>
    <mergeCell ref="X499:X502"/>
    <mergeCell ref="A449:A452"/>
    <mergeCell ref="B449:B452"/>
    <mergeCell ref="C449:C452"/>
    <mergeCell ref="D449:D452"/>
    <mergeCell ref="E247:E250"/>
    <mergeCell ref="V243:V246"/>
    <mergeCell ref="O243:O246"/>
    <mergeCell ref="P243:P246"/>
    <mergeCell ref="Q243:Q246"/>
    <mergeCell ref="E243:E246"/>
    <mergeCell ref="X154:X157"/>
    <mergeCell ref="V167:V170"/>
    <mergeCell ref="V420:V423"/>
    <mergeCell ref="X420:X423"/>
    <mergeCell ref="R429:R432"/>
    <mergeCell ref="S429:S432"/>
    <mergeCell ref="X324:X327"/>
    <mergeCell ref="X280:X283"/>
    <mergeCell ref="W235:W238"/>
    <mergeCell ref="C171:C174"/>
    <mergeCell ref="U276:U279"/>
    <mergeCell ref="V276:V279"/>
    <mergeCell ref="W227:W230"/>
    <mergeCell ref="W231:W234"/>
    <mergeCell ref="Q272:Q275"/>
    <mergeCell ref="D199:D202"/>
    <mergeCell ref="P171:P174"/>
    <mergeCell ref="R223:R226"/>
    <mergeCell ref="R179:R182"/>
    <mergeCell ref="S231:S234"/>
    <mergeCell ref="X179:X182"/>
    <mergeCell ref="R227:R230"/>
    <mergeCell ref="V211:V214"/>
    <mergeCell ref="D243:D246"/>
    <mergeCell ref="W251:W254"/>
    <mergeCell ref="W263:W266"/>
    <mergeCell ref="X268:X271"/>
    <mergeCell ref="D207:D210"/>
    <mergeCell ref="D211:D214"/>
    <mergeCell ref="O211:O214"/>
    <mergeCell ref="P211:P214"/>
    <mergeCell ref="E211:E214"/>
    <mergeCell ref="E268:E271"/>
    <mergeCell ref="W272:W275"/>
    <mergeCell ref="U272:U275"/>
    <mergeCell ref="S175:S178"/>
    <mergeCell ref="W239:W242"/>
    <mergeCell ref="W243:W246"/>
    <mergeCell ref="Q231:Q234"/>
    <mergeCell ref="A150:A153"/>
    <mergeCell ref="B150:B153"/>
    <mergeCell ref="A199:A202"/>
    <mergeCell ref="C154:C157"/>
    <mergeCell ref="D154:D157"/>
    <mergeCell ref="D150:D153"/>
    <mergeCell ref="V272:V275"/>
    <mergeCell ref="U251:U254"/>
    <mergeCell ref="Q211:Q214"/>
    <mergeCell ref="R243:R246"/>
    <mergeCell ref="T235:T238"/>
    <mergeCell ref="S227:S230"/>
    <mergeCell ref="R239:R242"/>
    <mergeCell ref="S239:S242"/>
    <mergeCell ref="T239:T242"/>
    <mergeCell ref="O167:O170"/>
    <mergeCell ref="P167:P170"/>
    <mergeCell ref="V255:V256"/>
    <mergeCell ref="R251:R254"/>
    <mergeCell ref="S263:S266"/>
    <mergeCell ref="A239:A242"/>
    <mergeCell ref="B247:B250"/>
    <mergeCell ref="C247:C250"/>
    <mergeCell ref="P251:P254"/>
    <mergeCell ref="O251:O254"/>
    <mergeCell ref="C272:C275"/>
    <mergeCell ref="S251:S254"/>
    <mergeCell ref="T251:T254"/>
    <mergeCell ref="E231:E234"/>
    <mergeCell ref="Q263:Q266"/>
    <mergeCell ref="Q268:Q271"/>
    <mergeCell ref="Q251:Q254"/>
    <mergeCell ref="T255:T256"/>
    <mergeCell ref="U255:U256"/>
    <mergeCell ref="W255:W256"/>
    <mergeCell ref="X255:X256"/>
    <mergeCell ref="R257:R258"/>
    <mergeCell ref="S257:S258"/>
    <mergeCell ref="T257:T258"/>
    <mergeCell ref="U257:U258"/>
    <mergeCell ref="V257:V258"/>
    <mergeCell ref="W257:W258"/>
    <mergeCell ref="X257:X258"/>
    <mergeCell ref="O257:O258"/>
    <mergeCell ref="P257:P258"/>
    <mergeCell ref="Q257:Q258"/>
    <mergeCell ref="A162:B162"/>
    <mergeCell ref="A167:A170"/>
    <mergeCell ref="B167:B170"/>
    <mergeCell ref="C167:C170"/>
    <mergeCell ref="B171:B174"/>
    <mergeCell ref="E167:E170"/>
    <mergeCell ref="D167:D170"/>
    <mergeCell ref="X239:X242"/>
    <mergeCell ref="O247:O250"/>
    <mergeCell ref="P247:P250"/>
    <mergeCell ref="Q247:Q250"/>
    <mergeCell ref="R247:R250"/>
    <mergeCell ref="T227:T230"/>
    <mergeCell ref="V235:V238"/>
    <mergeCell ref="U235:U238"/>
    <mergeCell ref="V215:V218"/>
    <mergeCell ref="U219:U222"/>
    <mergeCell ref="O215:O218"/>
    <mergeCell ref="V368:V371"/>
    <mergeCell ref="W368:W371"/>
    <mergeCell ref="X368:X371"/>
    <mergeCell ref="A372:A375"/>
    <mergeCell ref="B372:B375"/>
    <mergeCell ref="A191:A194"/>
    <mergeCell ref="B191:B194"/>
    <mergeCell ref="C191:C194"/>
    <mergeCell ref="D191:D194"/>
    <mergeCell ref="E191:E194"/>
    <mergeCell ref="O191:O194"/>
    <mergeCell ref="P191:P194"/>
    <mergeCell ref="Q191:Q194"/>
    <mergeCell ref="R191:R194"/>
    <mergeCell ref="S191:S194"/>
    <mergeCell ref="T191:T194"/>
    <mergeCell ref="U191:U194"/>
    <mergeCell ref="V191:V194"/>
    <mergeCell ref="W191:W194"/>
    <mergeCell ref="X191:X194"/>
    <mergeCell ref="S268:S271"/>
    <mergeCell ref="C280:C283"/>
    <mergeCell ref="C320:C323"/>
    <mergeCell ref="C263:C266"/>
    <mergeCell ref="D263:D266"/>
    <mergeCell ref="P268:P271"/>
    <mergeCell ref="R263:R266"/>
    <mergeCell ref="O255:O256"/>
    <mergeCell ref="P255:P256"/>
    <mergeCell ref="Q255:Q256"/>
    <mergeCell ref="R255:R256"/>
    <mergeCell ref="S255:S256"/>
    <mergeCell ref="A105:A108"/>
    <mergeCell ref="B105:B108"/>
    <mergeCell ref="C105:C108"/>
    <mergeCell ref="D105:D108"/>
    <mergeCell ref="E105:E108"/>
    <mergeCell ref="O105:O108"/>
    <mergeCell ref="P105:P108"/>
    <mergeCell ref="Q105:Q108"/>
    <mergeCell ref="R105:R108"/>
    <mergeCell ref="S105:S108"/>
    <mergeCell ref="T105:T108"/>
    <mergeCell ref="U105:U108"/>
    <mergeCell ref="V105:V108"/>
    <mergeCell ref="W105:W108"/>
    <mergeCell ref="X105:X108"/>
    <mergeCell ref="W133:W136"/>
    <mergeCell ref="A133:A136"/>
    <mergeCell ref="D129:D132"/>
    <mergeCell ref="E129:E132"/>
    <mergeCell ref="P129:P132"/>
    <mergeCell ref="A117:A120"/>
    <mergeCell ref="B117:B120"/>
    <mergeCell ref="C117:C120"/>
    <mergeCell ref="D117:D120"/>
    <mergeCell ref="E117:E120"/>
    <mergeCell ref="O117:O120"/>
    <mergeCell ref="P117:P120"/>
    <mergeCell ref="X117:X120"/>
    <mergeCell ref="Q133:Q136"/>
  </mergeCells>
  <phoneticPr fontId="0" type="noConversion"/>
  <pageMargins left="0.19685039370078741" right="0.15748031496062992" top="0.56000000000000005" bottom="0.23622047244094491" header="0.23622047244094491" footer="0.19685039370078741"/>
  <pageSetup paperSize="8" scale="39" fitToHeight="0" orientation="landscape" verticalDpi="180" r:id="rId1"/>
  <headerFooter differentFirst="1">
    <oddHeader>&amp;C&amp;P</oddHeader>
  </headerFooter>
  <rowBreaks count="10" manualBreakCount="10">
    <brk id="72" max="23" man="1"/>
    <brk id="124" max="23" man="1"/>
    <brk id="186" max="23" man="1"/>
    <brk id="238" max="23" man="1"/>
    <brk id="295" max="23" man="1"/>
    <brk id="351" max="23" man="1"/>
    <brk id="411" max="23" man="1"/>
    <brk id="465" max="23" man="1"/>
    <brk id="523" max="23" man="1"/>
    <brk id="539" max="2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Структура  ГП</vt:lpstr>
      <vt:lpstr>'Структура  ГП'!Заголовки_для_печати</vt:lpstr>
      <vt:lpstr>'Структура  ГП'!Область_печати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2014-04-08T05:37:45Z</cp:lastPrinted>
  <dcterms:created xsi:type="dcterms:W3CDTF">2006-09-28T05:33:49Z</dcterms:created>
  <dcterms:modified xsi:type="dcterms:W3CDTF">2025-02-10T11:21:37Z</dcterms:modified>
</cp:coreProperties>
</file>