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2495"/>
  </bookViews>
  <sheets>
    <sheet name="Структура  ГП" sheetId="1" r:id="rId1"/>
  </sheets>
  <definedNames>
    <definedName name="_xlnm._FilterDatabase" localSheetId="0" hidden="1">'Структура  ГП'!$B$8:$Y$65</definedName>
    <definedName name="_xlnm.Print_Titles" localSheetId="0">'Структура  ГП'!$8:$8</definedName>
    <definedName name="_xlnm.Print_Area" localSheetId="0">'Структура  ГП'!$A$1:$Y$65</definedName>
  </definedNames>
  <calcPr calcId="125725" calcOnSave="0"/>
</workbook>
</file>

<file path=xl/calcChain.xml><?xml version="1.0" encoding="utf-8"?>
<calcChain xmlns="http://schemas.openxmlformats.org/spreadsheetml/2006/main">
  <c r="M61" i="1"/>
  <c r="L18"/>
  <c r="L17"/>
  <c r="L14" l="1"/>
  <c r="H14" s="1"/>
  <c r="J16"/>
  <c r="K16"/>
  <c r="L16"/>
  <c r="O16"/>
  <c r="O65"/>
  <c r="N65"/>
  <c r="M65"/>
  <c r="H65" s="1"/>
  <c r="L65"/>
  <c r="K65"/>
  <c r="J65"/>
  <c r="I65"/>
  <c r="O64"/>
  <c r="N64"/>
  <c r="K64"/>
  <c r="J64"/>
  <c r="I64"/>
  <c r="K63"/>
  <c r="J63"/>
  <c r="I63"/>
  <c r="K62"/>
  <c r="J62"/>
  <c r="I62"/>
  <c r="L61"/>
  <c r="J61"/>
  <c r="I61"/>
  <c r="H61"/>
  <c r="L60"/>
  <c r="J60"/>
  <c r="I60"/>
  <c r="O59"/>
  <c r="O58" s="1"/>
  <c r="N59"/>
  <c r="N58" s="1"/>
  <c r="K59"/>
  <c r="J59"/>
  <c r="I59"/>
  <c r="K58"/>
  <c r="J58"/>
  <c r="I58"/>
  <c r="H57"/>
  <c r="H56"/>
  <c r="H55"/>
  <c r="R54"/>
  <c r="O54"/>
  <c r="N54"/>
  <c r="M54"/>
  <c r="H54" s="1"/>
  <c r="L54"/>
  <c r="K54"/>
  <c r="J54"/>
  <c r="I54"/>
  <c r="H53"/>
  <c r="H52"/>
  <c r="H51"/>
  <c r="R50"/>
  <c r="O50"/>
  <c r="N50"/>
  <c r="M50"/>
  <c r="H50" s="1"/>
  <c r="L50"/>
  <c r="K50"/>
  <c r="J50"/>
  <c r="I50"/>
  <c r="H49"/>
  <c r="H48"/>
  <c r="H47"/>
  <c r="O46"/>
  <c r="N46"/>
  <c r="M46"/>
  <c r="L46"/>
  <c r="K46"/>
  <c r="J46"/>
  <c r="I46"/>
  <c r="H45"/>
  <c r="H44"/>
  <c r="H43"/>
  <c r="O42"/>
  <c r="N42"/>
  <c r="M42"/>
  <c r="H42" s="1"/>
  <c r="L42"/>
  <c r="K42"/>
  <c r="J42"/>
  <c r="I42"/>
  <c r="O41"/>
  <c r="N41"/>
  <c r="M41"/>
  <c r="H41" s="1"/>
  <c r="L41"/>
  <c r="K41"/>
  <c r="J41"/>
  <c r="I41"/>
  <c r="O40"/>
  <c r="N40"/>
  <c r="M40"/>
  <c r="H40" s="1"/>
  <c r="L40"/>
  <c r="K40"/>
  <c r="J40"/>
  <c r="I40"/>
  <c r="O39"/>
  <c r="N39"/>
  <c r="M39"/>
  <c r="M38" s="1"/>
  <c r="L39"/>
  <c r="L38" s="1"/>
  <c r="K39"/>
  <c r="J39"/>
  <c r="I39"/>
  <c r="O38"/>
  <c r="N38"/>
  <c r="K38"/>
  <c r="J38"/>
  <c r="I38"/>
  <c r="O37"/>
  <c r="N37"/>
  <c r="M37"/>
  <c r="H37" s="1"/>
  <c r="L37"/>
  <c r="K37"/>
  <c r="J37"/>
  <c r="I37"/>
  <c r="O36"/>
  <c r="N36"/>
  <c r="M36"/>
  <c r="L36"/>
  <c r="K36"/>
  <c r="J36"/>
  <c r="I36"/>
  <c r="O35"/>
  <c r="O34" s="1"/>
  <c r="N35"/>
  <c r="K35"/>
  <c r="J35"/>
  <c r="I35"/>
  <c r="N34"/>
  <c r="K34"/>
  <c r="J34"/>
  <c r="I34"/>
  <c r="O31"/>
  <c r="N31"/>
  <c r="M31"/>
  <c r="L31"/>
  <c r="K31"/>
  <c r="J31"/>
  <c r="I31"/>
  <c r="H31"/>
  <c r="O30"/>
  <c r="N30"/>
  <c r="M30"/>
  <c r="L30"/>
  <c r="H30" s="1"/>
  <c r="K30"/>
  <c r="J30"/>
  <c r="I30"/>
  <c r="K29"/>
  <c r="J29"/>
  <c r="I29"/>
  <c r="K28"/>
  <c r="J28"/>
  <c r="I28"/>
  <c r="H27"/>
  <c r="H26"/>
  <c r="H25"/>
  <c r="O24"/>
  <c r="N24"/>
  <c r="M24"/>
  <c r="L24"/>
  <c r="H24" s="1"/>
  <c r="K24"/>
  <c r="J24"/>
  <c r="I24"/>
  <c r="H23"/>
  <c r="H22"/>
  <c r="H21"/>
  <c r="O20"/>
  <c r="N20"/>
  <c r="M20"/>
  <c r="L20"/>
  <c r="H20" s="1"/>
  <c r="K20"/>
  <c r="J20"/>
  <c r="I20"/>
  <c r="I19"/>
  <c r="H19"/>
  <c r="I18"/>
  <c r="H18"/>
  <c r="O17"/>
  <c r="N17"/>
  <c r="N16" s="1"/>
  <c r="M17"/>
  <c r="M16" s="1"/>
  <c r="K17"/>
  <c r="J17"/>
  <c r="I17"/>
  <c r="I16"/>
  <c r="I15"/>
  <c r="H15"/>
  <c r="I14"/>
  <c r="O13"/>
  <c r="O29" s="1"/>
  <c r="L13"/>
  <c r="L29" s="1"/>
  <c r="K13"/>
  <c r="J13"/>
  <c r="I13"/>
  <c r="K12"/>
  <c r="J12"/>
  <c r="I12"/>
  <c r="H36" l="1"/>
  <c r="M60"/>
  <c r="H46"/>
  <c r="O63"/>
  <c r="O62" s="1"/>
  <c r="O28"/>
  <c r="O12"/>
  <c r="N13"/>
  <c r="H17"/>
  <c r="M13"/>
  <c r="H16"/>
  <c r="M35"/>
  <c r="H38"/>
  <c r="H39"/>
  <c r="L35"/>
  <c r="L59" s="1"/>
  <c r="L63" s="1"/>
  <c r="L12"/>
  <c r="L64"/>
  <c r="L28"/>
  <c r="H60" l="1"/>
  <c r="M64"/>
  <c r="H64" s="1"/>
  <c r="N29"/>
  <c r="N12"/>
  <c r="M12"/>
  <c r="M29"/>
  <c r="H13"/>
  <c r="H12"/>
  <c r="M59"/>
  <c r="M34"/>
  <c r="H35"/>
  <c r="L34"/>
  <c r="H59"/>
  <c r="L58"/>
  <c r="L62"/>
  <c r="N28" l="1"/>
  <c r="N63"/>
  <c r="N62" s="1"/>
  <c r="M28"/>
  <c r="H28" s="1"/>
  <c r="H29"/>
  <c r="M63"/>
  <c r="M58"/>
  <c r="H58" s="1"/>
  <c r="H34"/>
  <c r="M62" l="1"/>
  <c r="H62" s="1"/>
  <c r="H63"/>
</calcChain>
</file>

<file path=xl/sharedStrings.xml><?xml version="1.0" encoding="utf-8"?>
<sst xmlns="http://schemas.openxmlformats.org/spreadsheetml/2006/main" count="353" uniqueCount="63">
  <si>
    <t>№ п/п</t>
  </si>
  <si>
    <t>Наименование показателя</t>
  </si>
  <si>
    <t>Срок реализации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</si>
  <si>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</si>
  <si>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Финансовое обеспечение</t>
  </si>
  <si>
    <t xml:space="preserve">Целевые индикаторы реализации мероприятия (группы мероприятий) муниципальной программы </t>
  </si>
  <si>
    <t>с (год)</t>
  </si>
  <si>
    <t>по (год)</t>
  </si>
  <si>
    <t>Источник</t>
  </si>
  <si>
    <t>Объем (рублей)</t>
  </si>
  <si>
    <t>Наименование</t>
  </si>
  <si>
    <t>Единица измерения</t>
  </si>
  <si>
    <t>Значение</t>
  </si>
  <si>
    <t>Всего</t>
  </si>
  <si>
    <t>в том числе по годам реализации муниципальной программы</t>
  </si>
  <si>
    <t xml:space="preserve">Всего 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</si>
  <si>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</si>
  <si>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</si>
  <si>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</si>
  <si>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</si>
  <si>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</si>
  <si>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</si>
  <si>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</si>
  <si>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Цель "Повышение уровня благоустройства населенных пунктов Саргатского городского поселения"</t>
  </si>
  <si>
    <t>Х</t>
  </si>
  <si>
    <t>Задача 1. "Повышение качества и комфорта городской среды путем реализации мероприятий по благоустройству дворовых территорий многоквартирных домов Саргатского городского поселения"</t>
  </si>
  <si>
    <t>Цель подпрограммы 1 "Создание условий для системного повышения качества и комфорта городской среды путем реализации мероприятий по благоустройству дворовых территорий многоквартирных домов Саргатского городского поселения"</t>
  </si>
  <si>
    <t>Задача 1. "Повышение уровня благоустройства дворовых территорий многоквартирных домов Саргатского городского поселения"</t>
  </si>
  <si>
    <t>Администрация Саргатского городского поселения Саргатского муниципального района Омской области</t>
  </si>
  <si>
    <t>Всего, из них расходы за счет:</t>
  </si>
  <si>
    <t>1. Налоговых и неналоговых доходов, поступлений нецелевого характера из местного бюджета</t>
  </si>
  <si>
    <t>2. Поступлений целевого характера из областного бюджета</t>
  </si>
  <si>
    <t>3. Поступлений целевого характера из федерального бюджета</t>
  </si>
  <si>
    <t>1.1</t>
  </si>
  <si>
    <t>Основное мероприятие "Формирование современной городской среды, в том числе благоустройство дворовых территорий многоквартирных домов Саргатского городского поселения"</t>
  </si>
  <si>
    <t>1.1.1</t>
  </si>
  <si>
    <t>2018 год</t>
  </si>
  <si>
    <t>Количество отремонтированных дворовых территорий</t>
  </si>
  <si>
    <t>шт</t>
  </si>
  <si>
    <t>1.1.2</t>
  </si>
  <si>
    <t>Мероприятие 2 "Благоустройство дворовых территорий многоквартирных домов Саргатского городского поселения "</t>
  </si>
  <si>
    <t>Итого по подпрограмме 1 "Благоустройство дворовых территорий многоквартирных домов Саргатского городского поселения"</t>
  </si>
  <si>
    <t>Задача 2. "Повышение качества и комфорта городской среды путем реализации мероприятий по благоустройству общественных территорий Саргатского городского поселения"</t>
  </si>
  <si>
    <t>Цель подпрограммы 2 "Создание условий для системного повышения качества и комфорта городской среды путем реализации мероприятий по благоустройству общественных территорий Саргатского городского поселения"</t>
  </si>
  <si>
    <t>1</t>
  </si>
  <si>
    <t>Задача 1 . "Повышение уровня благоустройства общественных территорий Саргатского городского поселения"</t>
  </si>
  <si>
    <t>Основное мероприятие "Формирование современной городской среды, в том числе благоустройство общественных территорий"</t>
  </si>
  <si>
    <t xml:space="preserve">Мероприятие 1 "Капитальный ремонт, ремонт и содержание автомобильных дорог общего пользования местного значения, наиболее посещаемых территорий общего пользования Саргатского городского поселения "                                                                                                                                                                                               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</si>
  <si>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</si>
  <si>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>тыс кв. м</t>
  </si>
  <si>
    <t>Мероприятие 2 "Благоустройство общественных территорий"</t>
  </si>
  <si>
    <t>1.1.3</t>
  </si>
  <si>
    <t>Мероприятие 3 "Благоустройство общественных территорий населенных пунктов муниципальных образований Омской области"</t>
  </si>
  <si>
    <t>Количество отремонтированных общественных территорий</t>
  </si>
  <si>
    <t>единиц</t>
  </si>
  <si>
    <t>1.1.4.</t>
  </si>
  <si>
    <t>Мероприятие 4 "Реализация инициативных проектов в сфере формирования комфортной городской среды"</t>
  </si>
  <si>
    <t>Количество реализованных инициативных проектов</t>
  </si>
  <si>
    <t>Итого по подпрограмме 2 "Благоустройство общественных территорий Саргатского городского поселения"</t>
  </si>
  <si>
    <t>ВСЕГО по муниципальной программе</t>
  </si>
  <si>
    <t>Мероприятие 1 "Благоустройство дворовых территорий многоквартирных домов населенных пунктов Саргатского городского поселения"</t>
  </si>
  <si>
    <t>СТРУКТУРА
муниципальной программы Саргатского городского поселения Саргатского муниципального района Омской области
"Формирование комфортной городской среды"</t>
  </si>
  <si>
    <t>Приложение № 4 
к  постановлению Администрации 
Саргатского городского поселения
от «18» марта 2024г.  № 41-п</t>
  </si>
</sst>
</file>

<file path=xl/styles.xml><?xml version="1.0" encoding="utf-8"?>
<styleSheet xmlns="http://schemas.openxmlformats.org/spreadsheetml/2006/main">
  <numFmts count="2">
    <numFmt numFmtId="164" formatCode="#\ ##0.00"/>
    <numFmt numFmtId="165" formatCode="0.0"/>
  </numFmts>
  <fonts count="3">
    <font>
      <sz val="11"/>
      <color theme="1"/>
      <name val="Calibri"/>
      <charset val="204"/>
      <scheme val="minor"/>
    </font>
    <font>
      <sz val="14"/>
      <color indexed="8"/>
      <name val="Times New Roman"/>
      <charset val="204"/>
    </font>
    <font>
      <sz val="14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top"/>
    </xf>
    <xf numFmtId="49" fontId="1" fillId="0" borderId="7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164" fontId="1" fillId="0" borderId="7" xfId="0" applyNumberFormat="1" applyFont="1" applyBorder="1" applyAlignment="1">
      <alignment horizontal="center" vertical="top"/>
    </xf>
    <xf numFmtId="0" fontId="1" fillId="0" borderId="7" xfId="0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horizontal="center" vertical="top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165" fontId="1" fillId="3" borderId="1" xfId="0" applyNumberFormat="1" applyFont="1" applyFill="1" applyBorder="1" applyAlignment="1">
      <alignment horizontal="center" vertical="top" wrapText="1"/>
    </xf>
    <xf numFmtId="165" fontId="1" fillId="3" borderId="5" xfId="0" applyNumberFormat="1" applyFont="1" applyFill="1" applyBorder="1" applyAlignment="1">
      <alignment horizontal="center" vertical="top" wrapText="1"/>
    </xf>
    <xf numFmtId="165" fontId="1" fillId="3" borderId="6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5" xfId="0" applyNumberFormat="1" applyFont="1" applyFill="1" applyBorder="1" applyAlignment="1">
      <alignment horizontal="center" vertical="top" wrapText="1"/>
    </xf>
    <xf numFmtId="165" fontId="1" fillId="0" borderId="6" xfId="0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center" vertical="top"/>
    </xf>
    <xf numFmtId="165" fontId="1" fillId="3" borderId="5" xfId="0" applyNumberFormat="1" applyFont="1" applyFill="1" applyBorder="1" applyAlignment="1">
      <alignment horizontal="center" vertical="top"/>
    </xf>
    <xf numFmtId="165" fontId="1" fillId="3" borderId="6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Y65"/>
  <sheetViews>
    <sheetView tabSelected="1" view="pageBreakPreview" zoomScale="60" zoomScaleNormal="60" workbookViewId="0">
      <pane xSplit="6" ySplit="8" topLeftCell="G60" activePane="bottomRight" state="frozen"/>
      <selection pane="topRight"/>
      <selection pane="bottomLeft"/>
      <selection pane="bottomRight" activeCell="L78" sqref="L78"/>
    </sheetView>
  </sheetViews>
  <sheetFormatPr defaultColWidth="9.140625" defaultRowHeight="18.75"/>
  <cols>
    <col min="1" max="1" width="9.140625" style="2"/>
    <col min="2" max="2" width="9.140625" style="3"/>
    <col min="3" max="3" width="65.5703125" style="2" customWidth="1"/>
    <col min="4" max="4" width="7.140625" style="2" customWidth="1"/>
    <col min="5" max="5" width="7.7109375" style="2" customWidth="1"/>
    <col min="6" max="6" width="21.140625" style="2" customWidth="1"/>
    <col min="7" max="7" width="56.28515625" style="2" customWidth="1"/>
    <col min="8" max="9" width="19.28515625" style="2" customWidth="1"/>
    <col min="10" max="10" width="18.28515625" style="2" customWidth="1"/>
    <col min="11" max="11" width="20.42578125" style="2" customWidth="1"/>
    <col min="12" max="12" width="19.5703125" style="2" customWidth="1"/>
    <col min="13" max="13" width="18.5703125" style="2" customWidth="1"/>
    <col min="14" max="15" width="17.140625" style="2" customWidth="1"/>
    <col min="16" max="16" width="26.7109375" style="2" customWidth="1"/>
    <col min="17" max="17" width="14.28515625" style="4" customWidth="1"/>
    <col min="18" max="25" width="9.7109375" style="2" customWidth="1"/>
    <col min="26" max="16384" width="9.140625" style="2"/>
  </cols>
  <sheetData>
    <row r="1" spans="2:25" ht="77.25" customHeight="1">
      <c r="B1" s="80" t="s">
        <v>62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</row>
    <row r="2" spans="2:25" ht="70.5" customHeight="1">
      <c r="B2" s="81" t="s">
        <v>61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</row>
    <row r="4" spans="2:25" ht="45.75" customHeight="1">
      <c r="B4" s="71" t="s">
        <v>0</v>
      </c>
      <c r="C4" s="43" t="s">
        <v>1</v>
      </c>
      <c r="D4" s="82" t="s">
        <v>2</v>
      </c>
      <c r="E4" s="83"/>
      <c r="F4" s="43" t="s">
        <v>3</v>
      </c>
      <c r="G4" s="82" t="s">
        <v>4</v>
      </c>
      <c r="H4" s="84"/>
      <c r="I4" s="84"/>
      <c r="J4" s="84"/>
      <c r="K4" s="84"/>
      <c r="L4" s="84"/>
      <c r="M4" s="84"/>
      <c r="N4" s="84"/>
      <c r="O4" s="83"/>
      <c r="P4" s="82" t="s">
        <v>5</v>
      </c>
      <c r="Q4" s="84"/>
      <c r="R4" s="84"/>
      <c r="S4" s="84"/>
      <c r="T4" s="84"/>
      <c r="U4" s="84"/>
      <c r="V4" s="84"/>
      <c r="W4" s="84"/>
      <c r="X4" s="84"/>
      <c r="Y4" s="83"/>
    </row>
    <row r="5" spans="2:25" ht="18.75" customHeight="1">
      <c r="B5" s="72"/>
      <c r="C5" s="44"/>
      <c r="D5" s="43" t="s">
        <v>6</v>
      </c>
      <c r="E5" s="43" t="s">
        <v>7</v>
      </c>
      <c r="F5" s="44"/>
      <c r="G5" s="43" t="s">
        <v>8</v>
      </c>
      <c r="H5" s="82" t="s">
        <v>9</v>
      </c>
      <c r="I5" s="84"/>
      <c r="J5" s="84"/>
      <c r="K5" s="84"/>
      <c r="L5" s="84"/>
      <c r="M5" s="84"/>
      <c r="N5" s="84"/>
      <c r="O5" s="83"/>
      <c r="P5" s="43" t="s">
        <v>10</v>
      </c>
      <c r="Q5" s="43" t="s">
        <v>11</v>
      </c>
      <c r="R5" s="82" t="s">
        <v>12</v>
      </c>
      <c r="S5" s="84"/>
      <c r="T5" s="84"/>
      <c r="U5" s="84"/>
      <c r="V5" s="84"/>
      <c r="W5" s="84"/>
      <c r="X5" s="84"/>
      <c r="Y5" s="83"/>
    </row>
    <row r="6" spans="2:25" ht="18.75" customHeight="1">
      <c r="B6" s="72"/>
      <c r="C6" s="44"/>
      <c r="D6" s="44"/>
      <c r="E6" s="44"/>
      <c r="F6" s="44"/>
      <c r="G6" s="44"/>
      <c r="H6" s="43" t="s">
        <v>13</v>
      </c>
      <c r="I6" s="82" t="s">
        <v>14</v>
      </c>
      <c r="J6" s="84"/>
      <c r="K6" s="84"/>
      <c r="L6" s="84"/>
      <c r="M6" s="84"/>
      <c r="N6" s="84"/>
      <c r="O6" s="83"/>
      <c r="P6" s="44"/>
      <c r="Q6" s="44"/>
      <c r="R6" s="43" t="s">
        <v>15</v>
      </c>
      <c r="S6" s="82"/>
      <c r="T6" s="84"/>
      <c r="U6" s="84"/>
      <c r="V6" s="84"/>
      <c r="W6" s="84"/>
      <c r="X6" s="84"/>
      <c r="Y6" s="83"/>
    </row>
    <row r="7" spans="2:25" ht="108.75" customHeight="1">
      <c r="B7" s="73"/>
      <c r="C7" s="45"/>
      <c r="D7" s="45"/>
      <c r="E7" s="45"/>
      <c r="F7" s="45"/>
      <c r="G7" s="45"/>
      <c r="H7" s="45"/>
      <c r="I7" s="12" t="s">
        <v>16</v>
      </c>
      <c r="J7" s="13" t="s">
        <v>17</v>
      </c>
      <c r="K7" s="12" t="s">
        <v>18</v>
      </c>
      <c r="L7" s="12" t="s">
        <v>19</v>
      </c>
      <c r="M7" s="12" t="s">
        <v>20</v>
      </c>
      <c r="N7" s="12" t="s">
        <v>21</v>
      </c>
      <c r="O7" s="12" t="s">
        <v>22</v>
      </c>
      <c r="P7" s="45"/>
      <c r="Q7" s="45"/>
      <c r="R7" s="45"/>
      <c r="S7" s="12" t="s">
        <v>16</v>
      </c>
      <c r="T7" s="13" t="s">
        <v>17</v>
      </c>
      <c r="U7" s="12" t="s">
        <v>18</v>
      </c>
      <c r="V7" s="12" t="s">
        <v>19</v>
      </c>
      <c r="W7" s="12" t="s">
        <v>20</v>
      </c>
      <c r="X7" s="12" t="s">
        <v>21</v>
      </c>
      <c r="Y7" s="12" t="s">
        <v>22</v>
      </c>
    </row>
    <row r="8" spans="2:25" ht="16.5" customHeight="1">
      <c r="B8" s="5">
        <v>1</v>
      </c>
      <c r="C8" s="6">
        <v>2</v>
      </c>
      <c r="D8" s="6">
        <v>3</v>
      </c>
      <c r="E8" s="6">
        <v>4</v>
      </c>
      <c r="F8" s="6">
        <v>5</v>
      </c>
      <c r="G8" s="6">
        <v>6</v>
      </c>
      <c r="H8" s="6">
        <v>7</v>
      </c>
      <c r="I8" s="6">
        <v>8</v>
      </c>
      <c r="J8" s="6">
        <v>9</v>
      </c>
      <c r="K8" s="6">
        <v>10</v>
      </c>
      <c r="L8" s="6">
        <v>11</v>
      </c>
      <c r="M8" s="6"/>
      <c r="N8" s="6"/>
      <c r="O8" s="6">
        <v>12</v>
      </c>
      <c r="P8" s="6">
        <v>15</v>
      </c>
      <c r="Q8" s="6">
        <v>16</v>
      </c>
      <c r="R8" s="6">
        <v>17</v>
      </c>
      <c r="S8" s="6">
        <v>20</v>
      </c>
      <c r="T8" s="6">
        <v>21</v>
      </c>
      <c r="U8" s="6">
        <v>22</v>
      </c>
      <c r="V8" s="6">
        <v>23</v>
      </c>
      <c r="W8" s="6">
        <v>24</v>
      </c>
      <c r="X8" s="6">
        <v>25</v>
      </c>
      <c r="Y8" s="6">
        <v>26</v>
      </c>
    </row>
    <row r="9" spans="2:25" ht="57.75" customHeight="1">
      <c r="B9" s="67" t="s">
        <v>23</v>
      </c>
      <c r="C9" s="68"/>
      <c r="D9" s="7" t="s">
        <v>16</v>
      </c>
      <c r="E9" s="7" t="s">
        <v>22</v>
      </c>
      <c r="F9" s="6" t="s">
        <v>24</v>
      </c>
      <c r="G9" s="6" t="s">
        <v>24</v>
      </c>
      <c r="H9" s="6" t="s">
        <v>24</v>
      </c>
      <c r="I9" s="6" t="s">
        <v>24</v>
      </c>
      <c r="J9" s="6" t="s">
        <v>24</v>
      </c>
      <c r="K9" s="6" t="s">
        <v>24</v>
      </c>
      <c r="L9" s="6" t="s">
        <v>24</v>
      </c>
      <c r="M9" s="6" t="s">
        <v>24</v>
      </c>
      <c r="N9" s="6" t="s">
        <v>24</v>
      </c>
      <c r="O9" s="6" t="s">
        <v>24</v>
      </c>
      <c r="P9" s="6" t="s">
        <v>24</v>
      </c>
      <c r="Q9" s="6" t="s">
        <v>24</v>
      </c>
      <c r="R9" s="6" t="s">
        <v>24</v>
      </c>
      <c r="S9" s="6" t="s">
        <v>24</v>
      </c>
      <c r="T9" s="6" t="s">
        <v>24</v>
      </c>
      <c r="U9" s="6" t="s">
        <v>24</v>
      </c>
      <c r="V9" s="6" t="s">
        <v>24</v>
      </c>
      <c r="W9" s="6" t="s">
        <v>24</v>
      </c>
      <c r="X9" s="6" t="s">
        <v>24</v>
      </c>
      <c r="Y9" s="6" t="s">
        <v>24</v>
      </c>
    </row>
    <row r="10" spans="2:25" ht="75.75" customHeight="1">
      <c r="B10" s="67" t="s">
        <v>25</v>
      </c>
      <c r="C10" s="68"/>
      <c r="D10" s="7" t="s">
        <v>16</v>
      </c>
      <c r="E10" s="7" t="s">
        <v>22</v>
      </c>
      <c r="F10" s="6" t="s">
        <v>24</v>
      </c>
      <c r="G10" s="6" t="s">
        <v>24</v>
      </c>
      <c r="H10" s="6" t="s">
        <v>24</v>
      </c>
      <c r="I10" s="6" t="s">
        <v>24</v>
      </c>
      <c r="J10" s="6" t="s">
        <v>24</v>
      </c>
      <c r="K10" s="6" t="s">
        <v>24</v>
      </c>
      <c r="L10" s="6" t="s">
        <v>24</v>
      </c>
      <c r="M10" s="6" t="s">
        <v>24</v>
      </c>
      <c r="N10" s="6" t="s">
        <v>24</v>
      </c>
      <c r="O10" s="6" t="s">
        <v>24</v>
      </c>
      <c r="P10" s="6" t="s">
        <v>24</v>
      </c>
      <c r="Q10" s="6" t="s">
        <v>24</v>
      </c>
      <c r="R10" s="6" t="s">
        <v>24</v>
      </c>
      <c r="S10" s="6" t="s">
        <v>24</v>
      </c>
      <c r="T10" s="6" t="s">
        <v>24</v>
      </c>
      <c r="U10" s="6" t="s">
        <v>24</v>
      </c>
      <c r="V10" s="6" t="s">
        <v>24</v>
      </c>
      <c r="W10" s="6" t="s">
        <v>24</v>
      </c>
      <c r="X10" s="6" t="s">
        <v>24</v>
      </c>
      <c r="Y10" s="6" t="s">
        <v>24</v>
      </c>
    </row>
    <row r="11" spans="2:25" ht="96" customHeight="1">
      <c r="B11" s="67" t="s">
        <v>26</v>
      </c>
      <c r="C11" s="68"/>
      <c r="D11" s="7" t="s">
        <v>16</v>
      </c>
      <c r="E11" s="7" t="s">
        <v>22</v>
      </c>
      <c r="F11" s="6" t="s">
        <v>24</v>
      </c>
      <c r="G11" s="6" t="s">
        <v>24</v>
      </c>
      <c r="H11" s="6" t="s">
        <v>24</v>
      </c>
      <c r="I11" s="6" t="s">
        <v>24</v>
      </c>
      <c r="J11" s="6" t="s">
        <v>24</v>
      </c>
      <c r="K11" s="6" t="s">
        <v>24</v>
      </c>
      <c r="L11" s="6" t="s">
        <v>24</v>
      </c>
      <c r="M11" s="6" t="s">
        <v>24</v>
      </c>
      <c r="N11" s="6" t="s">
        <v>24</v>
      </c>
      <c r="O11" s="6" t="s">
        <v>24</v>
      </c>
      <c r="P11" s="6" t="s">
        <v>24</v>
      </c>
      <c r="Q11" s="6" t="s">
        <v>24</v>
      </c>
      <c r="R11" s="6" t="s">
        <v>24</v>
      </c>
      <c r="S11" s="6" t="s">
        <v>24</v>
      </c>
      <c r="T11" s="6" t="s">
        <v>24</v>
      </c>
      <c r="U11" s="6" t="s">
        <v>24</v>
      </c>
      <c r="V11" s="6" t="s">
        <v>24</v>
      </c>
      <c r="W11" s="6" t="s">
        <v>24</v>
      </c>
      <c r="X11" s="6" t="s">
        <v>24</v>
      </c>
      <c r="Y11" s="6" t="s">
        <v>24</v>
      </c>
    </row>
    <row r="12" spans="2:25" ht="27.75" customHeight="1">
      <c r="B12" s="74">
        <v>1</v>
      </c>
      <c r="C12" s="52" t="s">
        <v>27</v>
      </c>
      <c r="D12" s="49" t="s">
        <v>16</v>
      </c>
      <c r="E12" s="49" t="s">
        <v>22</v>
      </c>
      <c r="F12" s="49" t="s">
        <v>28</v>
      </c>
      <c r="G12" s="8" t="s">
        <v>29</v>
      </c>
      <c r="H12" s="9">
        <f>SUM(I12:O12)</f>
        <v>1578421.06</v>
      </c>
      <c r="I12" s="9">
        <f>I13+I14+I15</f>
        <v>0</v>
      </c>
      <c r="J12" s="9">
        <f t="shared" ref="J12:O12" si="0">J13+J14+J15</f>
        <v>0</v>
      </c>
      <c r="K12" s="9">
        <f t="shared" si="0"/>
        <v>0</v>
      </c>
      <c r="L12" s="9">
        <f t="shared" si="0"/>
        <v>1368421.06</v>
      </c>
      <c r="M12" s="9">
        <f t="shared" si="0"/>
        <v>70000</v>
      </c>
      <c r="N12" s="9">
        <f t="shared" si="0"/>
        <v>70000</v>
      </c>
      <c r="O12" s="9">
        <f t="shared" si="0"/>
        <v>70000</v>
      </c>
      <c r="P12" s="34" t="s">
        <v>24</v>
      </c>
      <c r="Q12" s="34" t="s">
        <v>24</v>
      </c>
      <c r="R12" s="34" t="s">
        <v>24</v>
      </c>
      <c r="S12" s="34" t="s">
        <v>24</v>
      </c>
      <c r="T12" s="34" t="s">
        <v>24</v>
      </c>
      <c r="U12" s="34" t="s">
        <v>24</v>
      </c>
      <c r="V12" s="34" t="s">
        <v>24</v>
      </c>
      <c r="W12" s="34" t="s">
        <v>24</v>
      </c>
      <c r="X12" s="34" t="s">
        <v>24</v>
      </c>
      <c r="Y12" s="34" t="s">
        <v>24</v>
      </c>
    </row>
    <row r="13" spans="2:25" ht="53.25" customHeight="1">
      <c r="B13" s="75"/>
      <c r="C13" s="53"/>
      <c r="D13" s="50"/>
      <c r="E13" s="50"/>
      <c r="F13" s="50"/>
      <c r="G13" s="8" t="s">
        <v>30</v>
      </c>
      <c r="H13" s="9">
        <f t="shared" ref="H13:H31" si="1">SUM(I13:O13)</f>
        <v>278421.06</v>
      </c>
      <c r="I13" s="14">
        <f>I17</f>
        <v>0</v>
      </c>
      <c r="J13" s="14">
        <f t="shared" ref="J13:O14" si="2">J17</f>
        <v>0</v>
      </c>
      <c r="K13" s="14">
        <f t="shared" si="2"/>
        <v>0</v>
      </c>
      <c r="L13" s="14">
        <f t="shared" si="2"/>
        <v>68421.06</v>
      </c>
      <c r="M13" s="14">
        <f t="shared" si="2"/>
        <v>70000</v>
      </c>
      <c r="N13" s="14">
        <f t="shared" si="2"/>
        <v>70000</v>
      </c>
      <c r="O13" s="14">
        <f t="shared" si="2"/>
        <v>70000</v>
      </c>
      <c r="P13" s="35"/>
      <c r="Q13" s="35"/>
      <c r="R13" s="35"/>
      <c r="S13" s="35"/>
      <c r="T13" s="35"/>
      <c r="U13" s="35"/>
      <c r="V13" s="35"/>
      <c r="W13" s="35"/>
      <c r="X13" s="35"/>
      <c r="Y13" s="35"/>
    </row>
    <row r="14" spans="2:25" ht="36" customHeight="1">
      <c r="B14" s="75"/>
      <c r="C14" s="53"/>
      <c r="D14" s="50"/>
      <c r="E14" s="50"/>
      <c r="F14" s="50"/>
      <c r="G14" s="8" t="s">
        <v>31</v>
      </c>
      <c r="H14" s="9">
        <f t="shared" si="1"/>
        <v>1300000</v>
      </c>
      <c r="I14" s="14">
        <f t="shared" ref="I14:I15" si="3">I18</f>
        <v>0</v>
      </c>
      <c r="J14" s="9">
        <v>0</v>
      </c>
      <c r="K14" s="9">
        <v>0</v>
      </c>
      <c r="L14" s="14">
        <f t="shared" si="2"/>
        <v>1300000</v>
      </c>
      <c r="M14" s="9">
        <v>0</v>
      </c>
      <c r="N14" s="9">
        <v>0</v>
      </c>
      <c r="O14" s="9">
        <v>0</v>
      </c>
      <c r="P14" s="35"/>
      <c r="Q14" s="35"/>
      <c r="R14" s="35"/>
      <c r="S14" s="35"/>
      <c r="T14" s="35"/>
      <c r="U14" s="35"/>
      <c r="V14" s="35"/>
      <c r="W14" s="35"/>
      <c r="X14" s="35"/>
      <c r="Y14" s="35"/>
    </row>
    <row r="15" spans="2:25" ht="46.5" customHeight="1">
      <c r="B15" s="76"/>
      <c r="C15" s="54"/>
      <c r="D15" s="51"/>
      <c r="E15" s="51"/>
      <c r="F15" s="51"/>
      <c r="G15" s="8" t="s">
        <v>32</v>
      </c>
      <c r="H15" s="9">
        <f t="shared" si="1"/>
        <v>0</v>
      </c>
      <c r="I15" s="14">
        <f t="shared" si="3"/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36"/>
      <c r="Q15" s="36"/>
      <c r="R15" s="36"/>
      <c r="S15" s="36"/>
      <c r="T15" s="36"/>
      <c r="U15" s="36"/>
      <c r="V15" s="36"/>
      <c r="W15" s="36"/>
      <c r="X15" s="36"/>
      <c r="Y15" s="36"/>
    </row>
    <row r="16" spans="2:25" ht="32.25" customHeight="1">
      <c r="B16" s="77" t="s">
        <v>33</v>
      </c>
      <c r="C16" s="64" t="s">
        <v>34</v>
      </c>
      <c r="D16" s="49" t="s">
        <v>16</v>
      </c>
      <c r="E16" s="49" t="s">
        <v>22</v>
      </c>
      <c r="F16" s="49" t="s">
        <v>28</v>
      </c>
      <c r="G16" s="8" t="s">
        <v>29</v>
      </c>
      <c r="H16" s="9">
        <f t="shared" si="1"/>
        <v>1578421.06</v>
      </c>
      <c r="I16" s="9">
        <f>SUM(I17:I19)</f>
        <v>0</v>
      </c>
      <c r="J16" s="9">
        <f t="shared" ref="J16:O16" si="4">SUM(J17:J19)</f>
        <v>0</v>
      </c>
      <c r="K16" s="9">
        <f t="shared" si="4"/>
        <v>0</v>
      </c>
      <c r="L16" s="9">
        <f t="shared" si="4"/>
        <v>1368421.06</v>
      </c>
      <c r="M16" s="9">
        <f t="shared" si="4"/>
        <v>70000</v>
      </c>
      <c r="N16" s="9">
        <f t="shared" si="4"/>
        <v>70000</v>
      </c>
      <c r="O16" s="9">
        <f t="shared" si="4"/>
        <v>70000</v>
      </c>
      <c r="P16" s="34" t="s">
        <v>24</v>
      </c>
      <c r="Q16" s="34" t="s">
        <v>24</v>
      </c>
      <c r="R16" s="34" t="s">
        <v>24</v>
      </c>
      <c r="S16" s="34" t="s">
        <v>24</v>
      </c>
      <c r="T16" s="34" t="s">
        <v>24</v>
      </c>
      <c r="U16" s="34" t="s">
        <v>24</v>
      </c>
      <c r="V16" s="34" t="s">
        <v>24</v>
      </c>
      <c r="W16" s="34" t="s">
        <v>24</v>
      </c>
      <c r="X16" s="34" t="s">
        <v>24</v>
      </c>
      <c r="Y16" s="34" t="s">
        <v>24</v>
      </c>
    </row>
    <row r="17" spans="2:25" ht="57" customHeight="1">
      <c r="B17" s="78"/>
      <c r="C17" s="65"/>
      <c r="D17" s="50"/>
      <c r="E17" s="50"/>
      <c r="F17" s="50"/>
      <c r="G17" s="8" t="s">
        <v>30</v>
      </c>
      <c r="H17" s="9">
        <f t="shared" si="1"/>
        <v>278421.06</v>
      </c>
      <c r="I17" s="9">
        <f>I21+I25</f>
        <v>0</v>
      </c>
      <c r="J17" s="9">
        <f t="shared" ref="J17:O17" si="5">J21+J25</f>
        <v>0</v>
      </c>
      <c r="K17" s="9">
        <f t="shared" si="5"/>
        <v>0</v>
      </c>
      <c r="L17" s="9">
        <f>L21+L25</f>
        <v>68421.06</v>
      </c>
      <c r="M17" s="9">
        <f t="shared" si="5"/>
        <v>70000</v>
      </c>
      <c r="N17" s="9">
        <f t="shared" si="5"/>
        <v>70000</v>
      </c>
      <c r="O17" s="9">
        <f t="shared" si="5"/>
        <v>70000</v>
      </c>
      <c r="P17" s="35"/>
      <c r="Q17" s="35"/>
      <c r="R17" s="35"/>
      <c r="S17" s="35"/>
      <c r="T17" s="35"/>
      <c r="U17" s="35"/>
      <c r="V17" s="35"/>
      <c r="W17" s="35"/>
      <c r="X17" s="35"/>
      <c r="Y17" s="35"/>
    </row>
    <row r="18" spans="2:25" ht="42.75" customHeight="1">
      <c r="B18" s="78"/>
      <c r="C18" s="65"/>
      <c r="D18" s="50"/>
      <c r="E18" s="50"/>
      <c r="F18" s="50"/>
      <c r="G18" s="8" t="s">
        <v>31</v>
      </c>
      <c r="H18" s="9">
        <f t="shared" si="1"/>
        <v>1300000</v>
      </c>
      <c r="I18" s="9">
        <f t="shared" ref="I18:I19" si="6">I26+I22</f>
        <v>0</v>
      </c>
      <c r="J18" s="9">
        <v>0</v>
      </c>
      <c r="K18" s="9">
        <v>0</v>
      </c>
      <c r="L18" s="9">
        <f>L22+L26</f>
        <v>1300000</v>
      </c>
      <c r="M18" s="9">
        <v>0</v>
      </c>
      <c r="N18" s="9">
        <v>0</v>
      </c>
      <c r="O18" s="9">
        <v>0</v>
      </c>
      <c r="P18" s="35"/>
      <c r="Q18" s="35"/>
      <c r="R18" s="35"/>
      <c r="S18" s="35"/>
      <c r="T18" s="35"/>
      <c r="U18" s="35"/>
      <c r="V18" s="35"/>
      <c r="W18" s="35"/>
      <c r="X18" s="35"/>
      <c r="Y18" s="35"/>
    </row>
    <row r="19" spans="2:25" ht="41.25" customHeight="1">
      <c r="B19" s="79"/>
      <c r="C19" s="66"/>
      <c r="D19" s="51"/>
      <c r="E19" s="51"/>
      <c r="F19" s="51"/>
      <c r="G19" s="8" t="s">
        <v>32</v>
      </c>
      <c r="H19" s="9">
        <f t="shared" si="1"/>
        <v>0</v>
      </c>
      <c r="I19" s="9">
        <f t="shared" si="6"/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36"/>
      <c r="Q19" s="36"/>
      <c r="R19" s="36"/>
      <c r="S19" s="36"/>
      <c r="T19" s="36"/>
      <c r="U19" s="36"/>
      <c r="V19" s="36"/>
      <c r="W19" s="36"/>
      <c r="X19" s="36"/>
      <c r="Y19" s="36"/>
    </row>
    <row r="20" spans="2:25" ht="32.25" customHeight="1">
      <c r="B20" s="77" t="s">
        <v>35</v>
      </c>
      <c r="C20" s="64" t="s">
        <v>60</v>
      </c>
      <c r="D20" s="49" t="s">
        <v>36</v>
      </c>
      <c r="E20" s="49" t="s">
        <v>20</v>
      </c>
      <c r="F20" s="49" t="s">
        <v>28</v>
      </c>
      <c r="G20" s="8" t="s">
        <v>29</v>
      </c>
      <c r="H20" s="9">
        <f t="shared" si="1"/>
        <v>1368421.06</v>
      </c>
      <c r="I20" s="9">
        <f>SUM(I21:I23)</f>
        <v>0</v>
      </c>
      <c r="J20" s="9">
        <f t="shared" ref="J20:O20" si="7">SUM(J21:J23)</f>
        <v>0</v>
      </c>
      <c r="K20" s="9">
        <f t="shared" si="7"/>
        <v>0</v>
      </c>
      <c r="L20" s="9">
        <f t="shared" si="7"/>
        <v>1368421.06</v>
      </c>
      <c r="M20" s="9">
        <f t="shared" si="7"/>
        <v>0</v>
      </c>
      <c r="N20" s="9">
        <f t="shared" si="7"/>
        <v>0</v>
      </c>
      <c r="O20" s="9">
        <f t="shared" si="7"/>
        <v>0</v>
      </c>
      <c r="P20" s="52" t="s">
        <v>37</v>
      </c>
      <c r="Q20" s="46" t="s">
        <v>38</v>
      </c>
      <c r="R20" s="37">
        <v>0</v>
      </c>
      <c r="S20" s="37">
        <v>0</v>
      </c>
      <c r="T20" s="37">
        <v>0</v>
      </c>
      <c r="U20" s="37">
        <v>0</v>
      </c>
      <c r="V20" s="37">
        <v>2</v>
      </c>
      <c r="W20" s="37">
        <v>0</v>
      </c>
      <c r="X20" s="37">
        <v>0</v>
      </c>
      <c r="Y20" s="37">
        <v>0</v>
      </c>
    </row>
    <row r="21" spans="2:25" ht="57.75" customHeight="1">
      <c r="B21" s="78"/>
      <c r="C21" s="65"/>
      <c r="D21" s="50"/>
      <c r="E21" s="50"/>
      <c r="F21" s="50"/>
      <c r="G21" s="8" t="s">
        <v>30</v>
      </c>
      <c r="H21" s="9">
        <f t="shared" si="1"/>
        <v>68421.06</v>
      </c>
      <c r="I21" s="9">
        <v>0</v>
      </c>
      <c r="J21" s="9">
        <v>0</v>
      </c>
      <c r="K21" s="9">
        <v>0</v>
      </c>
      <c r="L21" s="9">
        <v>68421.06</v>
      </c>
      <c r="M21" s="9">
        <v>0</v>
      </c>
      <c r="N21" s="9">
        <v>0</v>
      </c>
      <c r="O21" s="9">
        <v>0</v>
      </c>
      <c r="P21" s="53"/>
      <c r="Q21" s="47"/>
      <c r="R21" s="38"/>
      <c r="S21" s="38"/>
      <c r="T21" s="38"/>
      <c r="U21" s="38"/>
      <c r="V21" s="38"/>
      <c r="W21" s="38"/>
      <c r="X21" s="38"/>
      <c r="Y21" s="38"/>
    </row>
    <row r="22" spans="2:25" ht="39" customHeight="1">
      <c r="B22" s="78"/>
      <c r="C22" s="65"/>
      <c r="D22" s="50"/>
      <c r="E22" s="50"/>
      <c r="F22" s="50"/>
      <c r="G22" s="8" t="s">
        <v>31</v>
      </c>
      <c r="H22" s="9">
        <f t="shared" si="1"/>
        <v>1300000</v>
      </c>
      <c r="I22" s="9">
        <v>0</v>
      </c>
      <c r="J22" s="9">
        <v>0</v>
      </c>
      <c r="K22" s="9">
        <v>0</v>
      </c>
      <c r="L22" s="9">
        <v>1300000</v>
      </c>
      <c r="M22" s="9">
        <v>0</v>
      </c>
      <c r="N22" s="9">
        <v>0</v>
      </c>
      <c r="O22" s="9">
        <v>0</v>
      </c>
      <c r="P22" s="53"/>
      <c r="Q22" s="47"/>
      <c r="R22" s="38"/>
      <c r="S22" s="38"/>
      <c r="T22" s="38"/>
      <c r="U22" s="38"/>
      <c r="V22" s="38"/>
      <c r="W22" s="38"/>
      <c r="X22" s="38"/>
      <c r="Y22" s="38"/>
    </row>
    <row r="23" spans="2:25" ht="37.5" customHeight="1">
      <c r="B23" s="79"/>
      <c r="C23" s="66"/>
      <c r="D23" s="51"/>
      <c r="E23" s="51"/>
      <c r="F23" s="51"/>
      <c r="G23" s="8" t="s">
        <v>32</v>
      </c>
      <c r="H23" s="9">
        <f t="shared" si="1"/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54"/>
      <c r="Q23" s="48"/>
      <c r="R23" s="39"/>
      <c r="S23" s="39"/>
      <c r="T23" s="39"/>
      <c r="U23" s="39"/>
      <c r="V23" s="39"/>
      <c r="W23" s="39"/>
      <c r="X23" s="39"/>
      <c r="Y23" s="39"/>
    </row>
    <row r="24" spans="2:25" ht="32.25" customHeight="1">
      <c r="B24" s="77" t="s">
        <v>39</v>
      </c>
      <c r="C24" s="64" t="s">
        <v>40</v>
      </c>
      <c r="D24" s="49" t="s">
        <v>16</v>
      </c>
      <c r="E24" s="49" t="s">
        <v>22</v>
      </c>
      <c r="F24" s="49" t="s">
        <v>28</v>
      </c>
      <c r="G24" s="8" t="s">
        <v>29</v>
      </c>
      <c r="H24" s="9">
        <f t="shared" si="1"/>
        <v>210000</v>
      </c>
      <c r="I24" s="9">
        <f>SUM(I25:I27)</f>
        <v>0</v>
      </c>
      <c r="J24" s="9">
        <f t="shared" ref="J24:O24" si="8">SUM(J25:J27)</f>
        <v>0</v>
      </c>
      <c r="K24" s="9">
        <f t="shared" si="8"/>
        <v>0</v>
      </c>
      <c r="L24" s="9">
        <f t="shared" si="8"/>
        <v>0</v>
      </c>
      <c r="M24" s="9">
        <f t="shared" si="8"/>
        <v>70000</v>
      </c>
      <c r="N24" s="9">
        <f t="shared" si="8"/>
        <v>70000</v>
      </c>
      <c r="O24" s="9">
        <f t="shared" si="8"/>
        <v>70000</v>
      </c>
      <c r="P24" s="34" t="s">
        <v>24</v>
      </c>
      <c r="Q24" s="34" t="s">
        <v>24</v>
      </c>
      <c r="R24" s="34" t="s">
        <v>24</v>
      </c>
      <c r="S24" s="34" t="s">
        <v>24</v>
      </c>
      <c r="T24" s="34" t="s">
        <v>24</v>
      </c>
      <c r="U24" s="34" t="s">
        <v>24</v>
      </c>
      <c r="V24" s="34" t="s">
        <v>24</v>
      </c>
      <c r="W24" s="34" t="s">
        <v>24</v>
      </c>
      <c r="X24" s="34" t="s">
        <v>24</v>
      </c>
      <c r="Y24" s="34" t="s">
        <v>24</v>
      </c>
    </row>
    <row r="25" spans="2:25" ht="55.5" customHeight="1">
      <c r="B25" s="78"/>
      <c r="C25" s="65"/>
      <c r="D25" s="50"/>
      <c r="E25" s="50"/>
      <c r="F25" s="50"/>
      <c r="G25" s="8" t="s">
        <v>30</v>
      </c>
      <c r="H25" s="9">
        <f t="shared" si="1"/>
        <v>210000</v>
      </c>
      <c r="I25" s="9">
        <v>0</v>
      </c>
      <c r="J25" s="9">
        <v>0</v>
      </c>
      <c r="K25" s="9">
        <v>0</v>
      </c>
      <c r="L25" s="9">
        <v>0</v>
      </c>
      <c r="M25" s="9">
        <v>70000</v>
      </c>
      <c r="N25" s="9">
        <v>70000</v>
      </c>
      <c r="O25" s="9">
        <v>70000</v>
      </c>
      <c r="P25" s="35"/>
      <c r="Q25" s="35"/>
      <c r="R25" s="35"/>
      <c r="S25" s="35"/>
      <c r="T25" s="35"/>
      <c r="U25" s="35"/>
      <c r="V25" s="35"/>
      <c r="W25" s="35"/>
      <c r="X25" s="35"/>
      <c r="Y25" s="35"/>
    </row>
    <row r="26" spans="2:25" ht="39" customHeight="1">
      <c r="B26" s="78"/>
      <c r="C26" s="65"/>
      <c r="D26" s="50"/>
      <c r="E26" s="50"/>
      <c r="F26" s="50"/>
      <c r="G26" s="8" t="s">
        <v>31</v>
      </c>
      <c r="H26" s="9">
        <f t="shared" si="1"/>
        <v>0</v>
      </c>
      <c r="I26" s="9">
        <v>0</v>
      </c>
      <c r="J26" s="9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35"/>
      <c r="Q26" s="35"/>
      <c r="R26" s="35"/>
      <c r="S26" s="35"/>
      <c r="T26" s="35"/>
      <c r="U26" s="35"/>
      <c r="V26" s="35"/>
      <c r="W26" s="35"/>
      <c r="X26" s="35"/>
      <c r="Y26" s="35"/>
    </row>
    <row r="27" spans="2:25" ht="37.5" customHeight="1">
      <c r="B27" s="79"/>
      <c r="C27" s="66"/>
      <c r="D27" s="51"/>
      <c r="E27" s="51"/>
      <c r="F27" s="51"/>
      <c r="G27" s="8" t="s">
        <v>32</v>
      </c>
      <c r="H27" s="9">
        <f t="shared" si="1"/>
        <v>0</v>
      </c>
      <c r="I27" s="9">
        <v>0</v>
      </c>
      <c r="J27" s="9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2:25" ht="33" customHeight="1">
      <c r="B28" s="16" t="s">
        <v>41</v>
      </c>
      <c r="C28" s="17"/>
      <c r="D28" s="49" t="s">
        <v>16</v>
      </c>
      <c r="E28" s="49" t="s">
        <v>22</v>
      </c>
      <c r="F28" s="49" t="s">
        <v>28</v>
      </c>
      <c r="G28" s="8" t="s">
        <v>29</v>
      </c>
      <c r="H28" s="9">
        <f t="shared" si="1"/>
        <v>1578421.06</v>
      </c>
      <c r="I28" s="9">
        <f>I29+I30+I31</f>
        <v>0</v>
      </c>
      <c r="J28" s="9">
        <f t="shared" ref="J28:O28" si="9">J29+J30+J31</f>
        <v>0</v>
      </c>
      <c r="K28" s="9">
        <f t="shared" si="9"/>
        <v>0</v>
      </c>
      <c r="L28" s="9">
        <f t="shared" si="9"/>
        <v>1368421.06</v>
      </c>
      <c r="M28" s="9">
        <f t="shared" ref="M28:N28" si="10">M29+M30+M31</f>
        <v>70000</v>
      </c>
      <c r="N28" s="9">
        <f t="shared" si="10"/>
        <v>70000</v>
      </c>
      <c r="O28" s="9">
        <f t="shared" si="9"/>
        <v>70000</v>
      </c>
      <c r="P28" s="34" t="s">
        <v>24</v>
      </c>
      <c r="Q28" s="34" t="s">
        <v>24</v>
      </c>
      <c r="R28" s="34" t="s">
        <v>24</v>
      </c>
      <c r="S28" s="34" t="s">
        <v>24</v>
      </c>
      <c r="T28" s="34" t="s">
        <v>24</v>
      </c>
      <c r="U28" s="34" t="s">
        <v>24</v>
      </c>
      <c r="V28" s="34" t="s">
        <v>24</v>
      </c>
      <c r="W28" s="34" t="s">
        <v>24</v>
      </c>
      <c r="X28" s="34" t="s">
        <v>24</v>
      </c>
      <c r="Y28" s="34" t="s">
        <v>24</v>
      </c>
    </row>
    <row r="29" spans="2:25" ht="56.25" customHeight="1">
      <c r="B29" s="18"/>
      <c r="C29" s="19"/>
      <c r="D29" s="50"/>
      <c r="E29" s="50"/>
      <c r="F29" s="50"/>
      <c r="G29" s="8" t="s">
        <v>30</v>
      </c>
      <c r="H29" s="9">
        <f t="shared" si="1"/>
        <v>278421.06</v>
      </c>
      <c r="I29" s="9">
        <f t="shared" ref="I29:O29" si="11">I13</f>
        <v>0</v>
      </c>
      <c r="J29" s="9">
        <f t="shared" si="11"/>
        <v>0</v>
      </c>
      <c r="K29" s="11">
        <f t="shared" si="11"/>
        <v>0</v>
      </c>
      <c r="L29" s="11">
        <f t="shared" si="11"/>
        <v>68421.06</v>
      </c>
      <c r="M29" s="11">
        <f t="shared" ref="M29:N29" si="12">M13</f>
        <v>70000</v>
      </c>
      <c r="N29" s="11">
        <f t="shared" si="12"/>
        <v>70000</v>
      </c>
      <c r="O29" s="11">
        <f t="shared" si="11"/>
        <v>70000</v>
      </c>
      <c r="P29" s="35"/>
      <c r="Q29" s="35"/>
      <c r="R29" s="35"/>
      <c r="S29" s="35"/>
      <c r="T29" s="35"/>
      <c r="U29" s="35"/>
      <c r="V29" s="35"/>
      <c r="W29" s="35"/>
      <c r="X29" s="35"/>
      <c r="Y29" s="35"/>
    </row>
    <row r="30" spans="2:25" ht="37.5">
      <c r="B30" s="18"/>
      <c r="C30" s="19"/>
      <c r="D30" s="50"/>
      <c r="E30" s="50"/>
      <c r="F30" s="50"/>
      <c r="G30" s="8" t="s">
        <v>31</v>
      </c>
      <c r="H30" s="9">
        <f t="shared" si="1"/>
        <v>1300000</v>
      </c>
      <c r="I30" s="9">
        <f t="shared" ref="I30:O30" si="13">I14</f>
        <v>0</v>
      </c>
      <c r="J30" s="9">
        <f t="shared" si="13"/>
        <v>0</v>
      </c>
      <c r="K30" s="11">
        <f t="shared" si="13"/>
        <v>0</v>
      </c>
      <c r="L30" s="11">
        <f t="shared" si="13"/>
        <v>1300000</v>
      </c>
      <c r="M30" s="11">
        <f t="shared" ref="M30:N30" si="14">M14</f>
        <v>0</v>
      </c>
      <c r="N30" s="11">
        <f t="shared" si="14"/>
        <v>0</v>
      </c>
      <c r="O30" s="11">
        <f t="shared" si="13"/>
        <v>0</v>
      </c>
      <c r="P30" s="35"/>
      <c r="Q30" s="35"/>
      <c r="R30" s="35"/>
      <c r="S30" s="35"/>
      <c r="T30" s="35"/>
      <c r="U30" s="35"/>
      <c r="V30" s="35"/>
      <c r="W30" s="35"/>
      <c r="X30" s="35"/>
      <c r="Y30" s="35"/>
    </row>
    <row r="31" spans="2:25" ht="37.5">
      <c r="B31" s="20"/>
      <c r="C31" s="21"/>
      <c r="D31" s="51"/>
      <c r="E31" s="51"/>
      <c r="F31" s="51"/>
      <c r="G31" s="8" t="s">
        <v>32</v>
      </c>
      <c r="H31" s="9">
        <f t="shared" si="1"/>
        <v>0</v>
      </c>
      <c r="I31" s="9">
        <f>I15</f>
        <v>0</v>
      </c>
      <c r="J31" s="9">
        <f t="shared" ref="J31:O31" si="15">J15</f>
        <v>0</v>
      </c>
      <c r="K31" s="11">
        <f t="shared" si="15"/>
        <v>0</v>
      </c>
      <c r="L31" s="11">
        <f t="shared" si="15"/>
        <v>0</v>
      </c>
      <c r="M31" s="11">
        <f t="shared" ref="M31:N31" si="16">M15</f>
        <v>0</v>
      </c>
      <c r="N31" s="11">
        <f t="shared" si="16"/>
        <v>0</v>
      </c>
      <c r="O31" s="11">
        <f t="shared" si="15"/>
        <v>0</v>
      </c>
      <c r="P31" s="36"/>
      <c r="Q31" s="36"/>
      <c r="R31" s="36"/>
      <c r="S31" s="36"/>
      <c r="T31" s="36"/>
      <c r="U31" s="36"/>
      <c r="V31" s="36"/>
      <c r="W31" s="36"/>
      <c r="X31" s="36"/>
      <c r="Y31" s="36"/>
    </row>
    <row r="32" spans="2:25" ht="84.75" customHeight="1">
      <c r="B32" s="67" t="s">
        <v>42</v>
      </c>
      <c r="C32" s="68"/>
      <c r="D32" s="7" t="s">
        <v>16</v>
      </c>
      <c r="E32" s="7" t="s">
        <v>22</v>
      </c>
      <c r="F32" s="6" t="s">
        <v>24</v>
      </c>
      <c r="G32" s="6" t="s">
        <v>24</v>
      </c>
      <c r="H32" s="6" t="s">
        <v>24</v>
      </c>
      <c r="I32" s="6" t="s">
        <v>24</v>
      </c>
      <c r="J32" s="6" t="s">
        <v>24</v>
      </c>
      <c r="K32" s="15" t="s">
        <v>24</v>
      </c>
      <c r="L32" s="15" t="s">
        <v>24</v>
      </c>
      <c r="M32" s="15" t="s">
        <v>24</v>
      </c>
      <c r="N32" s="15" t="s">
        <v>24</v>
      </c>
      <c r="O32" s="15" t="s">
        <v>24</v>
      </c>
      <c r="P32" s="6" t="s">
        <v>24</v>
      </c>
      <c r="Q32" s="6" t="s">
        <v>24</v>
      </c>
      <c r="R32" s="6" t="s">
        <v>24</v>
      </c>
      <c r="S32" s="6" t="s">
        <v>24</v>
      </c>
      <c r="T32" s="6" t="s">
        <v>24</v>
      </c>
      <c r="U32" s="6" t="s">
        <v>24</v>
      </c>
      <c r="V32" s="6" t="s">
        <v>24</v>
      </c>
      <c r="W32" s="6" t="s">
        <v>24</v>
      </c>
      <c r="X32" s="6" t="s">
        <v>24</v>
      </c>
      <c r="Y32" s="6" t="s">
        <v>24</v>
      </c>
    </row>
    <row r="33" spans="2:25" ht="84.75" customHeight="1">
      <c r="B33" s="69" t="s">
        <v>43</v>
      </c>
      <c r="C33" s="70"/>
      <c r="D33" s="7" t="s">
        <v>16</v>
      </c>
      <c r="E33" s="7" t="s">
        <v>22</v>
      </c>
      <c r="F33" s="6" t="s">
        <v>24</v>
      </c>
      <c r="G33" s="6" t="s">
        <v>24</v>
      </c>
      <c r="H33" s="6" t="s">
        <v>24</v>
      </c>
      <c r="I33" s="6" t="s">
        <v>24</v>
      </c>
      <c r="J33" s="6" t="s">
        <v>24</v>
      </c>
      <c r="K33" s="15" t="s">
        <v>24</v>
      </c>
      <c r="L33" s="15" t="s">
        <v>24</v>
      </c>
      <c r="M33" s="15" t="s">
        <v>24</v>
      </c>
      <c r="N33" s="15" t="s">
        <v>24</v>
      </c>
      <c r="O33" s="15" t="s">
        <v>24</v>
      </c>
      <c r="P33" s="6" t="s">
        <v>24</v>
      </c>
      <c r="Q33" s="6" t="s">
        <v>24</v>
      </c>
      <c r="R33" s="6" t="s">
        <v>24</v>
      </c>
      <c r="S33" s="6" t="s">
        <v>24</v>
      </c>
      <c r="T33" s="6" t="s">
        <v>24</v>
      </c>
      <c r="U33" s="6" t="s">
        <v>24</v>
      </c>
      <c r="V33" s="6" t="s">
        <v>24</v>
      </c>
      <c r="W33" s="6" t="s">
        <v>24</v>
      </c>
      <c r="X33" s="6" t="s">
        <v>24</v>
      </c>
      <c r="Y33" s="6" t="s">
        <v>24</v>
      </c>
    </row>
    <row r="34" spans="2:25" ht="21.75" customHeight="1">
      <c r="B34" s="61" t="s">
        <v>44</v>
      </c>
      <c r="C34" s="55" t="s">
        <v>45</v>
      </c>
      <c r="D34" s="49" t="s">
        <v>16</v>
      </c>
      <c r="E34" s="49" t="s">
        <v>22</v>
      </c>
      <c r="F34" s="49" t="s">
        <v>28</v>
      </c>
      <c r="G34" s="8" t="s">
        <v>29</v>
      </c>
      <c r="H34" s="9">
        <f t="shared" ref="H34:H65" si="17">SUM(I34:O34)</f>
        <v>51464780.740000002</v>
      </c>
      <c r="I34" s="9">
        <f t="shared" ref="I34:L34" si="18">I35+I36+I37</f>
        <v>11456292.689999999</v>
      </c>
      <c r="J34" s="9">
        <f t="shared" si="18"/>
        <v>11453468.449999999</v>
      </c>
      <c r="K34" s="9">
        <f t="shared" si="18"/>
        <v>0</v>
      </c>
      <c r="L34" s="9">
        <f t="shared" si="18"/>
        <v>12775209.529999999</v>
      </c>
      <c r="M34" s="9">
        <f t="shared" ref="M34:N34" si="19">M35+M36+M37</f>
        <v>14899810.07</v>
      </c>
      <c r="N34" s="9">
        <f t="shared" si="19"/>
        <v>440000</v>
      </c>
      <c r="O34" s="9">
        <f t="shared" ref="O34" si="20">O35+O36+O37</f>
        <v>440000</v>
      </c>
      <c r="P34" s="34" t="s">
        <v>24</v>
      </c>
      <c r="Q34" s="34" t="s">
        <v>24</v>
      </c>
      <c r="R34" s="34" t="s">
        <v>24</v>
      </c>
      <c r="S34" s="34" t="s">
        <v>24</v>
      </c>
      <c r="T34" s="34" t="s">
        <v>24</v>
      </c>
      <c r="U34" s="34" t="s">
        <v>24</v>
      </c>
      <c r="V34" s="34" t="s">
        <v>24</v>
      </c>
      <c r="W34" s="34" t="s">
        <v>24</v>
      </c>
      <c r="X34" s="34" t="s">
        <v>24</v>
      </c>
      <c r="Y34" s="34" t="s">
        <v>24</v>
      </c>
    </row>
    <row r="35" spans="2:25" ht="56.25" customHeight="1">
      <c r="B35" s="62"/>
      <c r="C35" s="56"/>
      <c r="D35" s="50"/>
      <c r="E35" s="50"/>
      <c r="F35" s="50"/>
      <c r="G35" s="8" t="s">
        <v>30</v>
      </c>
      <c r="H35" s="9">
        <f t="shared" si="17"/>
        <v>6553637.9600000009</v>
      </c>
      <c r="I35" s="14">
        <f>I39</f>
        <v>1456292.69</v>
      </c>
      <c r="J35" s="14">
        <f>J39</f>
        <v>1303221.51</v>
      </c>
      <c r="K35" s="14">
        <f t="shared" ref="K35:L35" si="21">K39</f>
        <v>0</v>
      </c>
      <c r="L35" s="14">
        <f t="shared" si="21"/>
        <v>775209.53</v>
      </c>
      <c r="M35" s="14">
        <f t="shared" ref="M35:N35" si="22">M39</f>
        <v>2138914.23</v>
      </c>
      <c r="N35" s="14">
        <f t="shared" si="22"/>
        <v>440000</v>
      </c>
      <c r="O35" s="14">
        <f t="shared" ref="O35" si="23">O39</f>
        <v>440000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</row>
    <row r="36" spans="2:25" ht="37.5">
      <c r="B36" s="62"/>
      <c r="C36" s="56"/>
      <c r="D36" s="50"/>
      <c r="E36" s="50"/>
      <c r="F36" s="50"/>
      <c r="G36" s="8" t="s">
        <v>31</v>
      </c>
      <c r="H36" s="9">
        <f t="shared" si="17"/>
        <v>8161142.7799999993</v>
      </c>
      <c r="I36" s="14">
        <f t="shared" ref="I36:L36" si="24">I40</f>
        <v>200000</v>
      </c>
      <c r="J36" s="14">
        <f t="shared" si="24"/>
        <v>1820246.94</v>
      </c>
      <c r="K36" s="14">
        <f t="shared" si="24"/>
        <v>0</v>
      </c>
      <c r="L36" s="14">
        <f t="shared" si="24"/>
        <v>240000</v>
      </c>
      <c r="M36" s="14">
        <f t="shared" ref="M36:N36" si="25">M40</f>
        <v>5900895.8399999999</v>
      </c>
      <c r="N36" s="14">
        <f t="shared" si="25"/>
        <v>0</v>
      </c>
      <c r="O36" s="14">
        <f t="shared" ref="O36" si="26">O40</f>
        <v>0</v>
      </c>
      <c r="P36" s="35"/>
      <c r="Q36" s="35"/>
      <c r="R36" s="35"/>
      <c r="S36" s="35"/>
      <c r="T36" s="35"/>
      <c r="U36" s="35"/>
      <c r="V36" s="35"/>
      <c r="W36" s="35"/>
      <c r="X36" s="35"/>
      <c r="Y36" s="35"/>
    </row>
    <row r="37" spans="2:25" ht="37.5">
      <c r="B37" s="63"/>
      <c r="C37" s="57"/>
      <c r="D37" s="51"/>
      <c r="E37" s="51"/>
      <c r="F37" s="51"/>
      <c r="G37" s="8" t="s">
        <v>32</v>
      </c>
      <c r="H37" s="9">
        <f t="shared" si="17"/>
        <v>36750000</v>
      </c>
      <c r="I37" s="14">
        <f t="shared" ref="I37:L37" si="27">I41</f>
        <v>9800000</v>
      </c>
      <c r="J37" s="14">
        <f t="shared" si="27"/>
        <v>8330000</v>
      </c>
      <c r="K37" s="14">
        <f t="shared" si="27"/>
        <v>0</v>
      </c>
      <c r="L37" s="14">
        <f t="shared" si="27"/>
        <v>11760000</v>
      </c>
      <c r="M37" s="14">
        <f t="shared" ref="M37:N37" si="28">M41</f>
        <v>6860000</v>
      </c>
      <c r="N37" s="14">
        <f t="shared" si="28"/>
        <v>0</v>
      </c>
      <c r="O37" s="14">
        <f t="shared" ref="O37" si="29">O41</f>
        <v>0</v>
      </c>
      <c r="P37" s="36"/>
      <c r="Q37" s="36"/>
      <c r="R37" s="36"/>
      <c r="S37" s="36"/>
      <c r="T37" s="36"/>
      <c r="U37" s="36"/>
      <c r="V37" s="36"/>
      <c r="W37" s="36"/>
      <c r="X37" s="36"/>
      <c r="Y37" s="36"/>
    </row>
    <row r="38" spans="2:25" ht="30" customHeight="1">
      <c r="B38" s="61" t="s">
        <v>33</v>
      </c>
      <c r="C38" s="55" t="s">
        <v>46</v>
      </c>
      <c r="D38" s="49" t="s">
        <v>16</v>
      </c>
      <c r="E38" s="49" t="s">
        <v>22</v>
      </c>
      <c r="F38" s="49" t="s">
        <v>28</v>
      </c>
      <c r="G38" s="8" t="s">
        <v>29</v>
      </c>
      <c r="H38" s="9">
        <f t="shared" si="17"/>
        <v>51464780.740000002</v>
      </c>
      <c r="I38" s="9">
        <f t="shared" ref="I38:L38" si="30">SUM(I39:I41)</f>
        <v>11456292.689999999</v>
      </c>
      <c r="J38" s="9">
        <f t="shared" si="30"/>
        <v>11453468.449999999</v>
      </c>
      <c r="K38" s="9">
        <f t="shared" si="30"/>
        <v>0</v>
      </c>
      <c r="L38" s="9">
        <f t="shared" si="30"/>
        <v>12775209.529999999</v>
      </c>
      <c r="M38" s="9">
        <f t="shared" ref="M38:N38" si="31">SUM(M39:M41)</f>
        <v>14899810.07</v>
      </c>
      <c r="N38" s="9">
        <f t="shared" si="31"/>
        <v>440000</v>
      </c>
      <c r="O38" s="9">
        <f t="shared" ref="O38" si="32">SUM(O39:O41)</f>
        <v>440000</v>
      </c>
      <c r="P38" s="34" t="s">
        <v>24</v>
      </c>
      <c r="Q38" s="34" t="s">
        <v>24</v>
      </c>
      <c r="R38" s="34" t="s">
        <v>24</v>
      </c>
      <c r="S38" s="34" t="s">
        <v>24</v>
      </c>
      <c r="T38" s="34" t="s">
        <v>24</v>
      </c>
      <c r="U38" s="34" t="s">
        <v>24</v>
      </c>
      <c r="V38" s="34" t="s">
        <v>24</v>
      </c>
      <c r="W38" s="34" t="s">
        <v>24</v>
      </c>
      <c r="X38" s="34" t="s">
        <v>24</v>
      </c>
      <c r="Y38" s="34" t="s">
        <v>24</v>
      </c>
    </row>
    <row r="39" spans="2:25" ht="59.25" customHeight="1">
      <c r="B39" s="62"/>
      <c r="C39" s="56"/>
      <c r="D39" s="50"/>
      <c r="E39" s="50"/>
      <c r="F39" s="50"/>
      <c r="G39" s="8" t="s">
        <v>30</v>
      </c>
      <c r="H39" s="9">
        <f t="shared" si="17"/>
        <v>6553637.9600000009</v>
      </c>
      <c r="I39" s="9">
        <f t="shared" ref="I39:J39" si="33">I51+I47+I43+I55</f>
        <v>1456292.69</v>
      </c>
      <c r="J39" s="9">
        <f t="shared" si="33"/>
        <v>1303221.51</v>
      </c>
      <c r="K39" s="9">
        <f t="shared" ref="K39" si="34">K51+K47+K43+K55</f>
        <v>0</v>
      </c>
      <c r="L39" s="9">
        <f>L43+L47+L51</f>
        <v>775209.53</v>
      </c>
      <c r="M39" s="9">
        <f t="shared" ref="M39:O39" si="35">M51+M47+M43+M55</f>
        <v>2138914.23</v>
      </c>
      <c r="N39" s="9">
        <f t="shared" si="35"/>
        <v>440000</v>
      </c>
      <c r="O39" s="9">
        <f t="shared" si="35"/>
        <v>440000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</row>
    <row r="40" spans="2:25" ht="36.75" customHeight="1">
      <c r="B40" s="62"/>
      <c r="C40" s="56"/>
      <c r="D40" s="50"/>
      <c r="E40" s="50"/>
      <c r="F40" s="50"/>
      <c r="G40" s="8" t="s">
        <v>31</v>
      </c>
      <c r="H40" s="9">
        <f t="shared" si="17"/>
        <v>8161142.7799999993</v>
      </c>
      <c r="I40" s="9">
        <f t="shared" ref="I40:L40" si="36">I52+I44+I56</f>
        <v>200000</v>
      </c>
      <c r="J40" s="9">
        <f t="shared" si="36"/>
        <v>1820246.94</v>
      </c>
      <c r="K40" s="9">
        <f t="shared" si="36"/>
        <v>0</v>
      </c>
      <c r="L40" s="9">
        <f t="shared" si="36"/>
        <v>240000</v>
      </c>
      <c r="M40" s="9">
        <f t="shared" ref="M40:O40" si="37">M52+M44+M56</f>
        <v>5900895.8399999999</v>
      </c>
      <c r="N40" s="9">
        <f t="shared" si="37"/>
        <v>0</v>
      </c>
      <c r="O40" s="9">
        <f t="shared" si="37"/>
        <v>0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</row>
    <row r="41" spans="2:25" ht="37.5" customHeight="1">
      <c r="B41" s="63"/>
      <c r="C41" s="57"/>
      <c r="D41" s="51"/>
      <c r="E41" s="51"/>
      <c r="F41" s="51"/>
      <c r="G41" s="8" t="s">
        <v>32</v>
      </c>
      <c r="H41" s="9">
        <f t="shared" si="17"/>
        <v>36750000</v>
      </c>
      <c r="I41" s="9">
        <f t="shared" ref="I41:L41" si="38">I53+I45+I57</f>
        <v>9800000</v>
      </c>
      <c r="J41" s="9">
        <f t="shared" si="38"/>
        <v>8330000</v>
      </c>
      <c r="K41" s="9">
        <f t="shared" si="38"/>
        <v>0</v>
      </c>
      <c r="L41" s="9">
        <f t="shared" si="38"/>
        <v>11760000</v>
      </c>
      <c r="M41" s="9">
        <f t="shared" ref="M41:O41" si="39">M53+M45+M57</f>
        <v>6860000</v>
      </c>
      <c r="N41" s="9">
        <f t="shared" si="39"/>
        <v>0</v>
      </c>
      <c r="O41" s="9">
        <f t="shared" si="39"/>
        <v>0</v>
      </c>
      <c r="P41" s="36"/>
      <c r="Q41" s="36"/>
      <c r="R41" s="36"/>
      <c r="S41" s="36"/>
      <c r="T41" s="36"/>
      <c r="U41" s="36"/>
      <c r="V41" s="36"/>
      <c r="W41" s="36"/>
      <c r="X41" s="36"/>
      <c r="Y41" s="36"/>
    </row>
    <row r="42" spans="2:25" ht="25.5" customHeight="1">
      <c r="B42" s="61" t="s">
        <v>35</v>
      </c>
      <c r="C42" s="55" t="s">
        <v>47</v>
      </c>
      <c r="D42" s="49" t="s">
        <v>16</v>
      </c>
      <c r="E42" s="49" t="s">
        <v>22</v>
      </c>
      <c r="F42" s="49" t="s">
        <v>28</v>
      </c>
      <c r="G42" s="8" t="s">
        <v>29</v>
      </c>
      <c r="H42" s="9">
        <f t="shared" si="17"/>
        <v>380000</v>
      </c>
      <c r="I42" s="9">
        <f t="shared" ref="I42:L42" si="40">SUM(I43:I45)</f>
        <v>0</v>
      </c>
      <c r="J42" s="9">
        <f t="shared" si="40"/>
        <v>0</v>
      </c>
      <c r="K42" s="9">
        <f t="shared" si="40"/>
        <v>0</v>
      </c>
      <c r="L42" s="9">
        <f t="shared" si="40"/>
        <v>0</v>
      </c>
      <c r="M42" s="9">
        <f t="shared" ref="M42:N42" si="41">SUM(M43:M45)</f>
        <v>100000</v>
      </c>
      <c r="N42" s="9">
        <f t="shared" si="41"/>
        <v>140000</v>
      </c>
      <c r="O42" s="9">
        <f t="shared" ref="O42" si="42">SUM(O43:O45)</f>
        <v>140000</v>
      </c>
      <c r="P42" s="52" t="s">
        <v>48</v>
      </c>
      <c r="Q42" s="34" t="s">
        <v>49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</row>
    <row r="43" spans="2:25" ht="55.5" customHeight="1">
      <c r="B43" s="62"/>
      <c r="C43" s="56"/>
      <c r="D43" s="50"/>
      <c r="E43" s="50"/>
      <c r="F43" s="50"/>
      <c r="G43" s="8" t="s">
        <v>30</v>
      </c>
      <c r="H43" s="9">
        <f t="shared" si="17"/>
        <v>380000</v>
      </c>
      <c r="I43" s="9">
        <v>0</v>
      </c>
      <c r="J43" s="9">
        <v>0</v>
      </c>
      <c r="K43" s="9">
        <v>0</v>
      </c>
      <c r="L43" s="9">
        <v>0</v>
      </c>
      <c r="M43" s="9">
        <v>100000</v>
      </c>
      <c r="N43" s="9">
        <v>140000</v>
      </c>
      <c r="O43" s="9">
        <v>140000</v>
      </c>
      <c r="P43" s="53"/>
      <c r="Q43" s="35"/>
      <c r="R43" s="35"/>
      <c r="S43" s="35"/>
      <c r="T43" s="35"/>
      <c r="U43" s="35"/>
      <c r="V43" s="35"/>
      <c r="W43" s="35"/>
      <c r="X43" s="35"/>
      <c r="Y43" s="35"/>
    </row>
    <row r="44" spans="2:25" ht="39.75" customHeight="1">
      <c r="B44" s="62"/>
      <c r="C44" s="56"/>
      <c r="D44" s="50"/>
      <c r="E44" s="50"/>
      <c r="F44" s="50"/>
      <c r="G44" s="8" t="s">
        <v>31</v>
      </c>
      <c r="H44" s="9">
        <f t="shared" si="17"/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53"/>
      <c r="Q44" s="35"/>
      <c r="R44" s="35"/>
      <c r="S44" s="35"/>
      <c r="T44" s="35"/>
      <c r="U44" s="35"/>
      <c r="V44" s="35"/>
      <c r="W44" s="35"/>
      <c r="X44" s="35"/>
      <c r="Y44" s="35"/>
    </row>
    <row r="45" spans="2:25" ht="39.75" customHeight="1">
      <c r="B45" s="63"/>
      <c r="C45" s="57"/>
      <c r="D45" s="51"/>
      <c r="E45" s="51"/>
      <c r="F45" s="51"/>
      <c r="G45" s="8" t="s">
        <v>32</v>
      </c>
      <c r="H45" s="9">
        <f t="shared" si="17"/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54"/>
      <c r="Q45" s="36"/>
      <c r="R45" s="36"/>
      <c r="S45" s="36"/>
      <c r="T45" s="36"/>
      <c r="U45" s="36"/>
      <c r="V45" s="36"/>
      <c r="W45" s="36"/>
      <c r="X45" s="36"/>
      <c r="Y45" s="36"/>
    </row>
    <row r="46" spans="2:25" ht="39" customHeight="1">
      <c r="B46" s="61" t="s">
        <v>39</v>
      </c>
      <c r="C46" s="55" t="s">
        <v>50</v>
      </c>
      <c r="D46" s="49" t="s">
        <v>16</v>
      </c>
      <c r="E46" s="49" t="s">
        <v>22</v>
      </c>
      <c r="F46" s="49" t="s">
        <v>28</v>
      </c>
      <c r="G46" s="8" t="s">
        <v>29</v>
      </c>
      <c r="H46" s="9">
        <f t="shared" si="17"/>
        <v>1502374.88</v>
      </c>
      <c r="I46" s="9">
        <f t="shared" ref="I46" si="43">I47</f>
        <v>0</v>
      </c>
      <c r="J46" s="9">
        <f t="shared" ref="J46:O46" si="44">J47</f>
        <v>795877.96</v>
      </c>
      <c r="K46" s="9">
        <f t="shared" si="44"/>
        <v>0</v>
      </c>
      <c r="L46" s="9">
        <f t="shared" si="44"/>
        <v>90220.1</v>
      </c>
      <c r="M46" s="9">
        <f t="shared" si="44"/>
        <v>16276.82</v>
      </c>
      <c r="N46" s="9">
        <f t="shared" si="44"/>
        <v>300000</v>
      </c>
      <c r="O46" s="9">
        <f t="shared" si="44"/>
        <v>300000</v>
      </c>
      <c r="P46" s="34" t="s">
        <v>24</v>
      </c>
      <c r="Q46" s="34" t="s">
        <v>24</v>
      </c>
      <c r="R46" s="34" t="s">
        <v>24</v>
      </c>
      <c r="S46" s="34" t="s">
        <v>24</v>
      </c>
      <c r="T46" s="34" t="s">
        <v>24</v>
      </c>
      <c r="U46" s="34" t="s">
        <v>24</v>
      </c>
      <c r="V46" s="34" t="s">
        <v>24</v>
      </c>
      <c r="W46" s="34" t="s">
        <v>24</v>
      </c>
      <c r="X46" s="34" t="s">
        <v>24</v>
      </c>
      <c r="Y46" s="34" t="s">
        <v>24</v>
      </c>
    </row>
    <row r="47" spans="2:25" ht="39" customHeight="1">
      <c r="B47" s="62"/>
      <c r="C47" s="56"/>
      <c r="D47" s="50"/>
      <c r="E47" s="50"/>
      <c r="F47" s="50"/>
      <c r="G47" s="8" t="s">
        <v>30</v>
      </c>
      <c r="H47" s="9">
        <f t="shared" ref="H47:H50" si="45">SUM(I47:O47)</f>
        <v>1502374.88</v>
      </c>
      <c r="I47" s="9">
        <v>0</v>
      </c>
      <c r="J47" s="9">
        <v>795877.96</v>
      </c>
      <c r="K47" s="9">
        <v>0</v>
      </c>
      <c r="L47" s="9">
        <v>90220.1</v>
      </c>
      <c r="M47" s="9">
        <v>16276.82</v>
      </c>
      <c r="N47" s="9">
        <v>300000</v>
      </c>
      <c r="O47" s="9">
        <v>300000</v>
      </c>
      <c r="P47" s="35"/>
      <c r="Q47" s="35"/>
      <c r="R47" s="35"/>
      <c r="S47" s="35"/>
      <c r="T47" s="35"/>
      <c r="U47" s="35"/>
      <c r="V47" s="35"/>
      <c r="W47" s="35"/>
      <c r="X47" s="35"/>
      <c r="Y47" s="35"/>
    </row>
    <row r="48" spans="2:25" ht="39" customHeight="1">
      <c r="B48" s="62"/>
      <c r="C48" s="56"/>
      <c r="D48" s="50"/>
      <c r="E48" s="50"/>
      <c r="F48" s="50"/>
      <c r="G48" s="8" t="s">
        <v>31</v>
      </c>
      <c r="H48" s="9">
        <f t="shared" si="45"/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35"/>
      <c r="Q48" s="35"/>
      <c r="R48" s="35"/>
      <c r="S48" s="35"/>
      <c r="T48" s="35"/>
      <c r="U48" s="35"/>
      <c r="V48" s="35"/>
      <c r="W48" s="35"/>
      <c r="X48" s="35"/>
      <c r="Y48" s="35"/>
    </row>
    <row r="49" spans="2:25" ht="39" customHeight="1">
      <c r="B49" s="63"/>
      <c r="C49" s="57"/>
      <c r="D49" s="51"/>
      <c r="E49" s="51"/>
      <c r="F49" s="51"/>
      <c r="G49" s="8" t="s">
        <v>32</v>
      </c>
      <c r="H49" s="9">
        <f t="shared" si="45"/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36"/>
      <c r="Q49" s="36"/>
      <c r="R49" s="36"/>
      <c r="S49" s="36"/>
      <c r="T49" s="36"/>
      <c r="U49" s="36"/>
      <c r="V49" s="36"/>
      <c r="W49" s="36"/>
      <c r="X49" s="36"/>
      <c r="Y49" s="36"/>
    </row>
    <row r="50" spans="2:25" ht="39" customHeight="1">
      <c r="B50" s="61" t="s">
        <v>51</v>
      </c>
      <c r="C50" s="55" t="s">
        <v>52</v>
      </c>
      <c r="D50" s="49" t="s">
        <v>16</v>
      </c>
      <c r="E50" s="49" t="s">
        <v>22</v>
      </c>
      <c r="F50" s="49" t="s">
        <v>28</v>
      </c>
      <c r="G50" s="8" t="s">
        <v>29</v>
      </c>
      <c r="H50" s="9">
        <f t="shared" si="45"/>
        <v>41072118.68</v>
      </c>
      <c r="I50" s="9">
        <f t="shared" ref="I50:L50" si="46">SUM(I51:I53)</f>
        <v>11456292.689999999</v>
      </c>
      <c r="J50" s="9">
        <f t="shared" si="46"/>
        <v>8990674.3900000006</v>
      </c>
      <c r="K50" s="9">
        <f t="shared" si="46"/>
        <v>0</v>
      </c>
      <c r="L50" s="9">
        <f t="shared" si="46"/>
        <v>12684989.43</v>
      </c>
      <c r="M50" s="9">
        <f t="shared" ref="M50:O50" si="47">SUM(M51:M53)</f>
        <v>7940162.1699999999</v>
      </c>
      <c r="N50" s="9">
        <f t="shared" si="47"/>
        <v>0</v>
      </c>
      <c r="O50" s="9">
        <f t="shared" si="47"/>
        <v>0</v>
      </c>
      <c r="P50" s="52" t="s">
        <v>53</v>
      </c>
      <c r="Q50" s="46" t="s">
        <v>54</v>
      </c>
      <c r="R50" s="40">
        <f>SUM(S50:Y53)</f>
        <v>6</v>
      </c>
      <c r="S50" s="37">
        <v>1</v>
      </c>
      <c r="T50" s="37">
        <v>2</v>
      </c>
      <c r="U50" s="37">
        <v>0</v>
      </c>
      <c r="V50" s="37">
        <v>3</v>
      </c>
      <c r="W50" s="31">
        <v>0</v>
      </c>
      <c r="X50" s="31">
        <v>0</v>
      </c>
      <c r="Y50" s="31">
        <v>0</v>
      </c>
    </row>
    <row r="51" spans="2:25" ht="39" customHeight="1">
      <c r="B51" s="62"/>
      <c r="C51" s="56"/>
      <c r="D51" s="50"/>
      <c r="E51" s="50"/>
      <c r="F51" s="50"/>
      <c r="G51" s="8" t="s">
        <v>30</v>
      </c>
      <c r="H51" s="9">
        <f t="shared" ref="H51:H57" si="48">SUM(I51:O51)</f>
        <v>3572118.68</v>
      </c>
      <c r="I51" s="9">
        <v>1456292.69</v>
      </c>
      <c r="J51" s="11">
        <v>490674.39</v>
      </c>
      <c r="K51" s="9">
        <v>0</v>
      </c>
      <c r="L51" s="9">
        <v>684989.43</v>
      </c>
      <c r="M51" s="9">
        <v>940162.17</v>
      </c>
      <c r="N51" s="9">
        <v>0</v>
      </c>
      <c r="O51" s="9">
        <v>0</v>
      </c>
      <c r="P51" s="53"/>
      <c r="Q51" s="47"/>
      <c r="R51" s="41"/>
      <c r="S51" s="38"/>
      <c r="T51" s="38"/>
      <c r="U51" s="38"/>
      <c r="V51" s="38"/>
      <c r="W51" s="32"/>
      <c r="X51" s="32"/>
      <c r="Y51" s="32"/>
    </row>
    <row r="52" spans="2:25" ht="39" customHeight="1">
      <c r="B52" s="62"/>
      <c r="C52" s="56"/>
      <c r="D52" s="50"/>
      <c r="E52" s="50"/>
      <c r="F52" s="50"/>
      <c r="G52" s="8" t="s">
        <v>31</v>
      </c>
      <c r="H52" s="9">
        <f t="shared" si="48"/>
        <v>750000</v>
      </c>
      <c r="I52" s="9">
        <v>200000</v>
      </c>
      <c r="J52" s="9">
        <v>170000</v>
      </c>
      <c r="K52" s="9">
        <v>0</v>
      </c>
      <c r="L52" s="9">
        <v>240000</v>
      </c>
      <c r="M52" s="9">
        <v>140000</v>
      </c>
      <c r="N52" s="9">
        <v>0</v>
      </c>
      <c r="O52" s="9">
        <v>0</v>
      </c>
      <c r="P52" s="53"/>
      <c r="Q52" s="47"/>
      <c r="R52" s="41"/>
      <c r="S52" s="38"/>
      <c r="T52" s="38"/>
      <c r="U52" s="38"/>
      <c r="V52" s="38"/>
      <c r="W52" s="32"/>
      <c r="X52" s="32"/>
      <c r="Y52" s="32"/>
    </row>
    <row r="53" spans="2:25" ht="39" customHeight="1">
      <c r="B53" s="63"/>
      <c r="C53" s="57"/>
      <c r="D53" s="51"/>
      <c r="E53" s="51"/>
      <c r="F53" s="51"/>
      <c r="G53" s="8" t="s">
        <v>32</v>
      </c>
      <c r="H53" s="9">
        <f t="shared" si="48"/>
        <v>36750000</v>
      </c>
      <c r="I53" s="9">
        <v>9800000</v>
      </c>
      <c r="J53" s="9">
        <v>8330000</v>
      </c>
      <c r="K53" s="9">
        <v>0</v>
      </c>
      <c r="L53" s="9">
        <v>11760000</v>
      </c>
      <c r="M53" s="9">
        <v>6860000</v>
      </c>
      <c r="N53" s="9">
        <v>0</v>
      </c>
      <c r="O53" s="9">
        <v>0</v>
      </c>
      <c r="P53" s="54"/>
      <c r="Q53" s="48"/>
      <c r="R53" s="42"/>
      <c r="S53" s="39"/>
      <c r="T53" s="39"/>
      <c r="U53" s="39"/>
      <c r="V53" s="39"/>
      <c r="W53" s="33"/>
      <c r="X53" s="33"/>
      <c r="Y53" s="33"/>
    </row>
    <row r="54" spans="2:25" s="1" customFormat="1" ht="35.25" customHeight="1">
      <c r="B54" s="58" t="s">
        <v>55</v>
      </c>
      <c r="C54" s="55" t="s">
        <v>56</v>
      </c>
      <c r="D54" s="58">
        <v>2020</v>
      </c>
      <c r="E54" s="58">
        <v>2026</v>
      </c>
      <c r="F54" s="46" t="s">
        <v>28</v>
      </c>
      <c r="G54" s="10" t="s">
        <v>29</v>
      </c>
      <c r="H54" s="11">
        <f t="shared" si="48"/>
        <v>8510287.1799999997</v>
      </c>
      <c r="I54" s="11">
        <f t="shared" ref="I54" si="49">SUM(I55:I57)</f>
        <v>0</v>
      </c>
      <c r="J54" s="11">
        <f t="shared" ref="J54" si="50">SUM(J55:J57)</f>
        <v>1666916.1</v>
      </c>
      <c r="K54" s="11">
        <f t="shared" ref="K54:M54" si="51">SUM(K55:K57)</f>
        <v>0</v>
      </c>
      <c r="L54" s="11">
        <f t="shared" ref="L54:N54" si="52">SUM(L55:L57)</f>
        <v>0</v>
      </c>
      <c r="M54" s="11">
        <f t="shared" si="51"/>
        <v>6843371.0800000001</v>
      </c>
      <c r="N54" s="11">
        <f t="shared" si="52"/>
        <v>0</v>
      </c>
      <c r="O54" s="11">
        <f t="shared" ref="O54" si="53">SUM(O55:O57)</f>
        <v>0</v>
      </c>
      <c r="P54" s="55" t="s">
        <v>57</v>
      </c>
      <c r="Q54" s="46" t="s">
        <v>54</v>
      </c>
      <c r="R54" s="40">
        <f>SUM(S54:Y57)</f>
        <v>1</v>
      </c>
      <c r="S54" s="37">
        <v>0</v>
      </c>
      <c r="T54" s="37">
        <v>1</v>
      </c>
      <c r="U54" s="37">
        <v>0</v>
      </c>
      <c r="V54" s="31">
        <v>0</v>
      </c>
      <c r="W54" s="31">
        <v>0</v>
      </c>
      <c r="X54" s="31">
        <v>0</v>
      </c>
      <c r="Y54" s="31">
        <v>0</v>
      </c>
    </row>
    <row r="55" spans="2:25" s="1" customFormat="1" ht="54" customHeight="1">
      <c r="B55" s="59"/>
      <c r="C55" s="56"/>
      <c r="D55" s="59"/>
      <c r="E55" s="59"/>
      <c r="F55" s="47"/>
      <c r="G55" s="10" t="s">
        <v>30</v>
      </c>
      <c r="H55" s="11">
        <f t="shared" si="48"/>
        <v>1099144.3999999999</v>
      </c>
      <c r="I55" s="11">
        <v>0</v>
      </c>
      <c r="J55" s="11">
        <v>16669.16</v>
      </c>
      <c r="K55" s="11">
        <v>0</v>
      </c>
      <c r="L55" s="11">
        <v>0</v>
      </c>
      <c r="M55" s="11">
        <v>1082475.24</v>
      </c>
      <c r="N55" s="11">
        <v>0</v>
      </c>
      <c r="O55" s="11">
        <v>0</v>
      </c>
      <c r="P55" s="56"/>
      <c r="Q55" s="47"/>
      <c r="R55" s="41"/>
      <c r="S55" s="38"/>
      <c r="T55" s="38"/>
      <c r="U55" s="38"/>
      <c r="V55" s="32"/>
      <c r="W55" s="32"/>
      <c r="X55" s="32"/>
      <c r="Y55" s="32"/>
    </row>
    <row r="56" spans="2:25" s="1" customFormat="1" ht="41.25" customHeight="1">
      <c r="B56" s="59"/>
      <c r="C56" s="56"/>
      <c r="D56" s="59"/>
      <c r="E56" s="59"/>
      <c r="F56" s="47"/>
      <c r="G56" s="10" t="s">
        <v>31</v>
      </c>
      <c r="H56" s="11">
        <f t="shared" si="48"/>
        <v>7411142.7799999993</v>
      </c>
      <c r="I56" s="11">
        <v>0</v>
      </c>
      <c r="J56" s="11">
        <v>1650246.94</v>
      </c>
      <c r="K56" s="11">
        <v>0</v>
      </c>
      <c r="L56" s="11">
        <v>0</v>
      </c>
      <c r="M56" s="11">
        <v>5760895.8399999999</v>
      </c>
      <c r="N56" s="11">
        <v>0</v>
      </c>
      <c r="O56" s="11">
        <v>0</v>
      </c>
      <c r="P56" s="56"/>
      <c r="Q56" s="47"/>
      <c r="R56" s="41"/>
      <c r="S56" s="38"/>
      <c r="T56" s="38"/>
      <c r="U56" s="38"/>
      <c r="V56" s="32"/>
      <c r="W56" s="32"/>
      <c r="X56" s="32"/>
      <c r="Y56" s="32"/>
    </row>
    <row r="57" spans="2:25" s="1" customFormat="1" ht="39.75" customHeight="1">
      <c r="B57" s="60"/>
      <c r="C57" s="57"/>
      <c r="D57" s="60"/>
      <c r="E57" s="60"/>
      <c r="F57" s="48"/>
      <c r="G57" s="10" t="s">
        <v>32</v>
      </c>
      <c r="H57" s="11">
        <f t="shared" si="48"/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57"/>
      <c r="Q57" s="48"/>
      <c r="R57" s="42"/>
      <c r="S57" s="39"/>
      <c r="T57" s="39"/>
      <c r="U57" s="39"/>
      <c r="V57" s="33"/>
      <c r="W57" s="33"/>
      <c r="X57" s="33"/>
      <c r="Y57" s="33"/>
    </row>
    <row r="58" spans="2:25" ht="39.75" customHeight="1">
      <c r="B58" s="16" t="s">
        <v>58</v>
      </c>
      <c r="C58" s="17"/>
      <c r="D58" s="49" t="s">
        <v>16</v>
      </c>
      <c r="E58" s="49" t="s">
        <v>22</v>
      </c>
      <c r="F58" s="49" t="s">
        <v>28</v>
      </c>
      <c r="G58" s="8" t="s">
        <v>29</v>
      </c>
      <c r="H58" s="9">
        <f t="shared" si="17"/>
        <v>51464780.740000002</v>
      </c>
      <c r="I58" s="9">
        <f t="shared" ref="I58:J58" si="54">I59+I60+I61</f>
        <v>11456292.689999999</v>
      </c>
      <c r="J58" s="9">
        <f t="shared" si="54"/>
        <v>11453468.449999999</v>
      </c>
      <c r="K58" s="9">
        <f t="shared" ref="K58:M58" si="55">K59+K60+K61</f>
        <v>0</v>
      </c>
      <c r="L58" s="9">
        <f t="shared" ref="L58:N58" si="56">L59+L60+L61</f>
        <v>12775209.529999999</v>
      </c>
      <c r="M58" s="9">
        <f t="shared" si="55"/>
        <v>14899810.07</v>
      </c>
      <c r="N58" s="9">
        <f t="shared" si="56"/>
        <v>440000</v>
      </c>
      <c r="O58" s="9">
        <f t="shared" ref="O58" si="57">O59+O60+O61</f>
        <v>440000</v>
      </c>
      <c r="P58" s="34" t="s">
        <v>24</v>
      </c>
      <c r="Q58" s="34" t="s">
        <v>24</v>
      </c>
      <c r="R58" s="34" t="s">
        <v>24</v>
      </c>
      <c r="S58" s="34" t="s">
        <v>24</v>
      </c>
      <c r="T58" s="34" t="s">
        <v>24</v>
      </c>
      <c r="U58" s="34" t="s">
        <v>24</v>
      </c>
      <c r="V58" s="34" t="s">
        <v>24</v>
      </c>
      <c r="W58" s="34" t="s">
        <v>24</v>
      </c>
      <c r="X58" s="34" t="s">
        <v>24</v>
      </c>
      <c r="Y58" s="34" t="s">
        <v>24</v>
      </c>
    </row>
    <row r="59" spans="2:25" ht="54.75" customHeight="1">
      <c r="B59" s="18"/>
      <c r="C59" s="19"/>
      <c r="D59" s="50"/>
      <c r="E59" s="50"/>
      <c r="F59" s="50"/>
      <c r="G59" s="8" t="s">
        <v>30</v>
      </c>
      <c r="H59" s="9">
        <f t="shared" si="17"/>
        <v>6553637.9600000009</v>
      </c>
      <c r="I59" s="9">
        <f>I35</f>
        <v>1456292.69</v>
      </c>
      <c r="J59" s="9">
        <f t="shared" ref="J59:L59" si="58">J35</f>
        <v>1303221.51</v>
      </c>
      <c r="K59" s="9">
        <f t="shared" si="58"/>
        <v>0</v>
      </c>
      <c r="L59" s="9">
        <f t="shared" si="58"/>
        <v>775209.53</v>
      </c>
      <c r="M59" s="9">
        <f t="shared" ref="M59:N59" si="59">M35</f>
        <v>2138914.23</v>
      </c>
      <c r="N59" s="9">
        <f t="shared" si="59"/>
        <v>440000</v>
      </c>
      <c r="O59" s="9">
        <f t="shared" ref="O59" si="60">O35</f>
        <v>440000</v>
      </c>
      <c r="P59" s="35"/>
      <c r="Q59" s="35"/>
      <c r="R59" s="35"/>
      <c r="S59" s="35"/>
      <c r="T59" s="35"/>
      <c r="U59" s="35"/>
      <c r="V59" s="35"/>
      <c r="W59" s="35"/>
      <c r="X59" s="35"/>
      <c r="Y59" s="35"/>
    </row>
    <row r="60" spans="2:25" ht="37.5">
      <c r="B60" s="18"/>
      <c r="C60" s="19"/>
      <c r="D60" s="50"/>
      <c r="E60" s="50"/>
      <c r="F60" s="50"/>
      <c r="G60" s="8" t="s">
        <v>31</v>
      </c>
      <c r="H60" s="9">
        <f t="shared" si="17"/>
        <v>8161142.7799999993</v>
      </c>
      <c r="I60" s="9">
        <f>I36</f>
        <v>200000</v>
      </c>
      <c r="J60" s="9">
        <f>J36</f>
        <v>1820246.94</v>
      </c>
      <c r="K60" s="9">
        <v>0</v>
      </c>
      <c r="L60" s="9">
        <f t="shared" ref="L60:M60" si="61">L36</f>
        <v>240000</v>
      </c>
      <c r="M60" s="9">
        <f t="shared" si="61"/>
        <v>5900895.8399999999</v>
      </c>
      <c r="N60" s="9">
        <v>0</v>
      </c>
      <c r="O60" s="9">
        <v>0</v>
      </c>
      <c r="P60" s="35"/>
      <c r="Q60" s="35"/>
      <c r="R60" s="35"/>
      <c r="S60" s="35"/>
      <c r="T60" s="35"/>
      <c r="U60" s="35"/>
      <c r="V60" s="35"/>
      <c r="W60" s="35"/>
      <c r="X60" s="35"/>
      <c r="Y60" s="35"/>
    </row>
    <row r="61" spans="2:25" ht="37.5">
      <c r="B61" s="20"/>
      <c r="C61" s="21"/>
      <c r="D61" s="51"/>
      <c r="E61" s="51"/>
      <c r="F61" s="51"/>
      <c r="G61" s="8" t="s">
        <v>32</v>
      </c>
      <c r="H61" s="9">
        <f t="shared" si="17"/>
        <v>36750000</v>
      </c>
      <c r="I61" s="9">
        <f>I37</f>
        <v>9800000</v>
      </c>
      <c r="J61" s="9">
        <f>J37</f>
        <v>8330000</v>
      </c>
      <c r="K61" s="9">
        <v>0</v>
      </c>
      <c r="L61" s="9">
        <f t="shared" ref="L61:M61" si="62">L37</f>
        <v>11760000</v>
      </c>
      <c r="M61" s="9">
        <f t="shared" si="62"/>
        <v>6860000</v>
      </c>
      <c r="N61" s="9">
        <v>0</v>
      </c>
      <c r="O61" s="9">
        <v>0</v>
      </c>
      <c r="P61" s="36"/>
      <c r="Q61" s="36"/>
      <c r="R61" s="36"/>
      <c r="S61" s="36"/>
      <c r="T61" s="36"/>
      <c r="U61" s="36"/>
      <c r="V61" s="36"/>
      <c r="W61" s="36"/>
      <c r="X61" s="36"/>
      <c r="Y61" s="36"/>
    </row>
    <row r="62" spans="2:25" ht="19.5" customHeight="1">
      <c r="B62" s="22" t="s">
        <v>59</v>
      </c>
      <c r="C62" s="23"/>
      <c r="D62" s="23"/>
      <c r="E62" s="23"/>
      <c r="F62" s="24"/>
      <c r="G62" s="8" t="s">
        <v>29</v>
      </c>
      <c r="H62" s="85">
        <f t="shared" si="17"/>
        <v>53043201.800000004</v>
      </c>
      <c r="I62" s="85">
        <f t="shared" ref="I62:L62" si="63">I63+I64+I65</f>
        <v>11456292.689999999</v>
      </c>
      <c r="J62" s="85">
        <f t="shared" si="63"/>
        <v>11453468.449999999</v>
      </c>
      <c r="K62" s="85">
        <f t="shared" si="63"/>
        <v>0</v>
      </c>
      <c r="L62" s="85">
        <f t="shared" si="63"/>
        <v>14143630.59</v>
      </c>
      <c r="M62" s="85">
        <f t="shared" ref="M62:N62" si="64">M63+M64+M65</f>
        <v>14969810.07</v>
      </c>
      <c r="N62" s="85">
        <f t="shared" si="64"/>
        <v>510000</v>
      </c>
      <c r="O62" s="85">
        <f t="shared" ref="O62" si="65">O63+O64+O65</f>
        <v>510000</v>
      </c>
      <c r="P62" s="34" t="s">
        <v>24</v>
      </c>
      <c r="Q62" s="34" t="s">
        <v>24</v>
      </c>
      <c r="R62" s="34" t="s">
        <v>24</v>
      </c>
      <c r="S62" s="34" t="s">
        <v>24</v>
      </c>
      <c r="T62" s="34" t="s">
        <v>24</v>
      </c>
      <c r="U62" s="34" t="s">
        <v>24</v>
      </c>
      <c r="V62" s="34" t="s">
        <v>24</v>
      </c>
      <c r="W62" s="34" t="s">
        <v>24</v>
      </c>
      <c r="X62" s="34" t="s">
        <v>24</v>
      </c>
      <c r="Y62" s="34" t="s">
        <v>24</v>
      </c>
    </row>
    <row r="63" spans="2:25" ht="54" customHeight="1">
      <c r="B63" s="25"/>
      <c r="C63" s="26"/>
      <c r="D63" s="26"/>
      <c r="E63" s="26"/>
      <c r="F63" s="27"/>
      <c r="G63" s="8" t="s">
        <v>30</v>
      </c>
      <c r="H63" s="85">
        <f t="shared" si="17"/>
        <v>6832059.0199999996</v>
      </c>
      <c r="I63" s="85">
        <f t="shared" ref="I63:L63" si="66">I29+I59</f>
        <v>1456292.69</v>
      </c>
      <c r="J63" s="85">
        <f t="shared" si="66"/>
        <v>1303221.51</v>
      </c>
      <c r="K63" s="85">
        <f t="shared" si="66"/>
        <v>0</v>
      </c>
      <c r="L63" s="85">
        <f t="shared" si="66"/>
        <v>843630.59000000008</v>
      </c>
      <c r="M63" s="85">
        <f t="shared" ref="M63:O63" si="67">M29+M59</f>
        <v>2208914.23</v>
      </c>
      <c r="N63" s="85">
        <f t="shared" si="67"/>
        <v>510000</v>
      </c>
      <c r="O63" s="85">
        <f t="shared" si="67"/>
        <v>510000</v>
      </c>
      <c r="P63" s="35"/>
      <c r="Q63" s="35"/>
      <c r="R63" s="35"/>
      <c r="S63" s="35"/>
      <c r="T63" s="35"/>
      <c r="U63" s="35"/>
      <c r="V63" s="35"/>
      <c r="W63" s="35"/>
      <c r="X63" s="35"/>
      <c r="Y63" s="35"/>
    </row>
    <row r="64" spans="2:25" ht="37.5">
      <c r="B64" s="25"/>
      <c r="C64" s="26"/>
      <c r="D64" s="26"/>
      <c r="E64" s="26"/>
      <c r="F64" s="27"/>
      <c r="G64" s="8" t="s">
        <v>31</v>
      </c>
      <c r="H64" s="85">
        <f t="shared" si="17"/>
        <v>9461142.7799999993</v>
      </c>
      <c r="I64" s="85">
        <f t="shared" ref="I64:L64" si="68">I30+I60</f>
        <v>200000</v>
      </c>
      <c r="J64" s="85">
        <f t="shared" si="68"/>
        <v>1820246.94</v>
      </c>
      <c r="K64" s="85">
        <f t="shared" si="68"/>
        <v>0</v>
      </c>
      <c r="L64" s="85">
        <f t="shared" si="68"/>
        <v>1540000</v>
      </c>
      <c r="M64" s="85">
        <f t="shared" ref="M64:O64" si="69">M30+M60</f>
        <v>5900895.8399999999</v>
      </c>
      <c r="N64" s="85">
        <f t="shared" si="69"/>
        <v>0</v>
      </c>
      <c r="O64" s="85">
        <f t="shared" si="69"/>
        <v>0</v>
      </c>
      <c r="P64" s="35"/>
      <c r="Q64" s="35"/>
      <c r="R64" s="35"/>
      <c r="S64" s="35"/>
      <c r="T64" s="35"/>
      <c r="U64" s="35"/>
      <c r="V64" s="35"/>
      <c r="W64" s="35"/>
      <c r="X64" s="35"/>
      <c r="Y64" s="35"/>
    </row>
    <row r="65" spans="2:25" ht="39" customHeight="1">
      <c r="B65" s="28"/>
      <c r="C65" s="29"/>
      <c r="D65" s="29"/>
      <c r="E65" s="29"/>
      <c r="F65" s="30"/>
      <c r="G65" s="8" t="s">
        <v>32</v>
      </c>
      <c r="H65" s="85">
        <f t="shared" si="17"/>
        <v>36750000</v>
      </c>
      <c r="I65" s="85">
        <f t="shared" ref="I65:L65" si="70">I31+I61</f>
        <v>9800000</v>
      </c>
      <c r="J65" s="85">
        <f t="shared" si="70"/>
        <v>8330000</v>
      </c>
      <c r="K65" s="85">
        <f t="shared" si="70"/>
        <v>0</v>
      </c>
      <c r="L65" s="85">
        <f t="shared" si="70"/>
        <v>11760000</v>
      </c>
      <c r="M65" s="85">
        <f t="shared" ref="M65:N65" si="71">M31+M61</f>
        <v>6860000</v>
      </c>
      <c r="N65" s="85">
        <f t="shared" si="71"/>
        <v>0</v>
      </c>
      <c r="O65" s="85">
        <f t="shared" ref="O65" si="72">O31+O61</f>
        <v>0</v>
      </c>
      <c r="P65" s="36"/>
      <c r="Q65" s="36"/>
      <c r="R65" s="36"/>
      <c r="S65" s="36"/>
      <c r="T65" s="36"/>
      <c r="U65" s="36"/>
      <c r="V65" s="36"/>
      <c r="W65" s="36"/>
      <c r="X65" s="36"/>
      <c r="Y65" s="36"/>
    </row>
  </sheetData>
  <autoFilter ref="B8:Y65">
    <extLst/>
  </autoFilter>
  <mergeCells count="213">
    <mergeCell ref="B1:Y1"/>
    <mergeCell ref="B2:Y2"/>
    <mergeCell ref="D4:E4"/>
    <mergeCell ref="G4:O4"/>
    <mergeCell ref="P4:Y4"/>
    <mergeCell ref="H5:O5"/>
    <mergeCell ref="R5:Y5"/>
    <mergeCell ref="I6:O6"/>
    <mergeCell ref="S6:Y6"/>
    <mergeCell ref="D5:D7"/>
    <mergeCell ref="F4:F7"/>
    <mergeCell ref="R6:R7"/>
    <mergeCell ref="B54:B57"/>
    <mergeCell ref="C4:C7"/>
    <mergeCell ref="C12:C15"/>
    <mergeCell ref="C16:C19"/>
    <mergeCell ref="C20:C23"/>
    <mergeCell ref="C24:C27"/>
    <mergeCell ref="C34:C37"/>
    <mergeCell ref="C38:C41"/>
    <mergeCell ref="C42:C45"/>
    <mergeCell ref="C46:C49"/>
    <mergeCell ref="C50:C53"/>
    <mergeCell ref="C54:C57"/>
    <mergeCell ref="B9:C9"/>
    <mergeCell ref="B10:C10"/>
    <mergeCell ref="B11:C11"/>
    <mergeCell ref="B32:C32"/>
    <mergeCell ref="B33:C33"/>
    <mergeCell ref="B4:B7"/>
    <mergeCell ref="B12:B15"/>
    <mergeCell ref="B16:B19"/>
    <mergeCell ref="B20:B23"/>
    <mergeCell ref="B24:B27"/>
    <mergeCell ref="D34:D37"/>
    <mergeCell ref="D38:D41"/>
    <mergeCell ref="D42:D45"/>
    <mergeCell ref="D46:D49"/>
    <mergeCell ref="B34:B37"/>
    <mergeCell ref="B38:B41"/>
    <mergeCell ref="B42:B45"/>
    <mergeCell ref="B46:B49"/>
    <mergeCell ref="B50:B53"/>
    <mergeCell ref="F38:F41"/>
    <mergeCell ref="F42:F45"/>
    <mergeCell ref="F46:F49"/>
    <mergeCell ref="D50:D53"/>
    <mergeCell ref="D54:D57"/>
    <mergeCell ref="D58:D61"/>
    <mergeCell ref="E5:E7"/>
    <mergeCell ref="E12:E15"/>
    <mergeCell ref="E16:E19"/>
    <mergeCell ref="E20:E23"/>
    <mergeCell ref="E24:E27"/>
    <mergeCell ref="E28:E31"/>
    <mergeCell ref="E34:E37"/>
    <mergeCell ref="E38:E41"/>
    <mergeCell ref="E42:E45"/>
    <mergeCell ref="E46:E49"/>
    <mergeCell ref="E50:E53"/>
    <mergeCell ref="E54:E57"/>
    <mergeCell ref="E58:E61"/>
    <mergeCell ref="D12:D15"/>
    <mergeCell ref="D16:D19"/>
    <mergeCell ref="D20:D23"/>
    <mergeCell ref="D24:D27"/>
    <mergeCell ref="D28:D31"/>
    <mergeCell ref="F50:F53"/>
    <mergeCell ref="F54:F57"/>
    <mergeCell ref="F58:F61"/>
    <mergeCell ref="G5:G7"/>
    <mergeCell ref="H6:H7"/>
    <mergeCell ref="P5:P7"/>
    <mergeCell ref="P12:P15"/>
    <mergeCell ref="P16:P19"/>
    <mergeCell ref="P20:P23"/>
    <mergeCell ref="P24:P27"/>
    <mergeCell ref="P28:P31"/>
    <mergeCell ref="P34:P37"/>
    <mergeCell ref="P38:P41"/>
    <mergeCell ref="P42:P45"/>
    <mergeCell ref="P46:P49"/>
    <mergeCell ref="P50:P53"/>
    <mergeCell ref="P54:P57"/>
    <mergeCell ref="P58:P61"/>
    <mergeCell ref="F12:F15"/>
    <mergeCell ref="F16:F19"/>
    <mergeCell ref="F20:F23"/>
    <mergeCell ref="F24:F27"/>
    <mergeCell ref="F28:F31"/>
    <mergeCell ref="F34:F37"/>
    <mergeCell ref="R34:R37"/>
    <mergeCell ref="R38:R41"/>
    <mergeCell ref="R42:R45"/>
    <mergeCell ref="R46:R49"/>
    <mergeCell ref="P62:P65"/>
    <mergeCell ref="Q5:Q7"/>
    <mergeCell ref="Q12:Q15"/>
    <mergeCell ref="Q16:Q19"/>
    <mergeCell ref="Q20:Q23"/>
    <mergeCell ref="Q24:Q27"/>
    <mergeCell ref="Q28:Q31"/>
    <mergeCell ref="Q34:Q37"/>
    <mergeCell ref="Q38:Q41"/>
    <mergeCell ref="Q42:Q45"/>
    <mergeCell ref="Q46:Q49"/>
    <mergeCell ref="Q50:Q53"/>
    <mergeCell ref="Q54:Q57"/>
    <mergeCell ref="Q58:Q61"/>
    <mergeCell ref="Q62:Q65"/>
    <mergeCell ref="T42:T45"/>
    <mergeCell ref="T46:T49"/>
    <mergeCell ref="R50:R53"/>
    <mergeCell ref="R54:R57"/>
    <mergeCell ref="R58:R61"/>
    <mergeCell ref="R62:R65"/>
    <mergeCell ref="S12:S15"/>
    <mergeCell ref="S16:S19"/>
    <mergeCell ref="S20:S23"/>
    <mergeCell ref="S24:S27"/>
    <mergeCell ref="S28:S31"/>
    <mergeCell ref="S34:S37"/>
    <mergeCell ref="S38:S41"/>
    <mergeCell ref="S42:S45"/>
    <mergeCell ref="S46:S49"/>
    <mergeCell ref="S50:S53"/>
    <mergeCell ref="S54:S57"/>
    <mergeCell ref="S58:S61"/>
    <mergeCell ref="S62:S65"/>
    <mergeCell ref="R12:R15"/>
    <mergeCell ref="R16:R19"/>
    <mergeCell ref="R20:R23"/>
    <mergeCell ref="R24:R27"/>
    <mergeCell ref="R28:R31"/>
    <mergeCell ref="T50:T53"/>
    <mergeCell ref="T54:T57"/>
    <mergeCell ref="T58:T61"/>
    <mergeCell ref="T62:T65"/>
    <mergeCell ref="U12:U15"/>
    <mergeCell ref="U16:U19"/>
    <mergeCell ref="U20:U23"/>
    <mergeCell ref="U24:U27"/>
    <mergeCell ref="U28:U31"/>
    <mergeCell ref="U34:U37"/>
    <mergeCell ref="U38:U41"/>
    <mergeCell ref="U42:U45"/>
    <mergeCell ref="U46:U49"/>
    <mergeCell ref="U50:U53"/>
    <mergeCell ref="U54:U57"/>
    <mergeCell ref="U58:U61"/>
    <mergeCell ref="U62:U65"/>
    <mergeCell ref="T12:T15"/>
    <mergeCell ref="T16:T19"/>
    <mergeCell ref="T20:T23"/>
    <mergeCell ref="T24:T27"/>
    <mergeCell ref="T28:T31"/>
    <mergeCell ref="T34:T37"/>
    <mergeCell ref="T38:T41"/>
    <mergeCell ref="V12:V15"/>
    <mergeCell ref="V16:V19"/>
    <mergeCell ref="V20:V23"/>
    <mergeCell ref="V24:V27"/>
    <mergeCell ref="V28:V31"/>
    <mergeCell ref="V34:V37"/>
    <mergeCell ref="V38:V41"/>
    <mergeCell ref="V42:V45"/>
    <mergeCell ref="V46:V49"/>
    <mergeCell ref="W12:W15"/>
    <mergeCell ref="W16:W19"/>
    <mergeCell ref="W20:W23"/>
    <mergeCell ref="W24:W27"/>
    <mergeCell ref="W28:W31"/>
    <mergeCell ref="W34:W37"/>
    <mergeCell ref="W38:W41"/>
    <mergeCell ref="W42:W45"/>
    <mergeCell ref="W46:W49"/>
    <mergeCell ref="X28:X31"/>
    <mergeCell ref="X34:X37"/>
    <mergeCell ref="X38:X41"/>
    <mergeCell ref="X42:X45"/>
    <mergeCell ref="X46:X49"/>
    <mergeCell ref="V50:V53"/>
    <mergeCell ref="V54:V57"/>
    <mergeCell ref="V58:V61"/>
    <mergeCell ref="V62:V65"/>
    <mergeCell ref="W50:W53"/>
    <mergeCell ref="W54:W57"/>
    <mergeCell ref="W58:W61"/>
    <mergeCell ref="W62:W65"/>
    <mergeCell ref="B58:C61"/>
    <mergeCell ref="B28:C31"/>
    <mergeCell ref="B62:F65"/>
    <mergeCell ref="X50:X53"/>
    <mergeCell ref="X54:X57"/>
    <mergeCell ref="X58:X61"/>
    <mergeCell ref="X62:X65"/>
    <mergeCell ref="Y12:Y15"/>
    <mergeCell ref="Y16:Y19"/>
    <mergeCell ref="Y20:Y23"/>
    <mergeCell ref="Y24:Y27"/>
    <mergeCell ref="Y28:Y31"/>
    <mergeCell ref="Y34:Y37"/>
    <mergeCell ref="Y38:Y41"/>
    <mergeCell ref="Y42:Y45"/>
    <mergeCell ref="Y46:Y49"/>
    <mergeCell ref="Y50:Y53"/>
    <mergeCell ref="Y54:Y57"/>
    <mergeCell ref="Y58:Y61"/>
    <mergeCell ref="Y62:Y65"/>
    <mergeCell ref="X12:X15"/>
    <mergeCell ref="X16:X19"/>
    <mergeCell ref="X20:X23"/>
    <mergeCell ref="X24:X27"/>
  </mergeCells>
  <pageMargins left="0.23622047244094499" right="0.118110236220472" top="0.62" bottom="0.23622047244094499" header="0.23622047244094499" footer="0.196850393700787"/>
  <pageSetup paperSize="9" scale="32" fitToHeight="0" orientation="landscape" verticalDpi="180" r:id="rId1"/>
  <headerFooter differentFirst="1">
    <oddHeader>&amp;C&amp;P</oddHeader>
  </headerFooter>
  <rowBreaks count="2" manualBreakCount="2">
    <brk id="33" max="24" man="1"/>
    <brk id="65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Структура  ГП</vt:lpstr>
      <vt:lpstr>'Структура  ГП'!Заголовки_для_печати</vt:lpstr>
      <vt:lpstr>'Структура  ГП'!Область_печати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</cp:lastModifiedBy>
  <cp:lastPrinted>2024-03-18T13:32:53Z</cp:lastPrinted>
  <dcterms:created xsi:type="dcterms:W3CDTF">2006-09-28T05:33:00Z</dcterms:created>
  <dcterms:modified xsi:type="dcterms:W3CDTF">2024-03-18T13:44:47Z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2789FF4CA1B144BAB8C3569AF414891F</vt:lpwstr>
  </property>
  <property fmtid="{D5CDD505-2E9C-101B-9397-08002B2CF9AE}" pid="3" name="KSOProductBuildVer">
    <vt:lpwstr>1049-11.2.0.11537</vt:lpwstr>
  </property>
</Properties>
</file>